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6855" tabRatio="630"/>
  </bookViews>
  <sheets>
    <sheet name="форма 6 общая " sheetId="1" r:id="rId1"/>
  </sheets>
  <definedNames>
    <definedName name="_xlnm.Print_Area" localSheetId="0">'форма 6 общая '!$B$2:$GA$280</definedName>
  </definedNames>
  <calcPr calcId="145621"/>
</workbook>
</file>

<file path=xl/calcChain.xml><?xml version="1.0" encoding="utf-8"?>
<calcChain xmlns="http://schemas.openxmlformats.org/spreadsheetml/2006/main">
  <c r="DK200" i="1" l="1"/>
  <c r="BJ200" i="1"/>
  <c r="EK194" i="1"/>
  <c r="EK178" i="1"/>
  <c r="EK177" i="1"/>
  <c r="CJ177" i="1"/>
  <c r="CJ178" i="1"/>
  <c r="DK187" i="1"/>
  <c r="DY253" i="1" l="1"/>
  <c r="DY252" i="1"/>
  <c r="DY251" i="1"/>
  <c r="DK253" i="1"/>
  <c r="DK252" i="1"/>
  <c r="DK251" i="1"/>
  <c r="DY202" i="1"/>
  <c r="BJ202" i="1"/>
  <c r="DY183" i="1"/>
  <c r="DY79" i="1"/>
  <c r="DK75" i="1"/>
  <c r="DY60" i="1"/>
  <c r="DY40" i="1"/>
  <c r="DY36" i="1"/>
  <c r="DY28" i="1"/>
  <c r="DY24" i="1"/>
  <c r="BJ24" i="1"/>
  <c r="BX20" i="1"/>
  <c r="DY20" i="1"/>
  <c r="BJ183" i="1" l="1"/>
  <c r="BJ79" i="1"/>
  <c r="BJ243" i="1"/>
  <c r="BJ259" i="1" s="1"/>
  <c r="BJ244" i="1"/>
  <c r="BJ260" i="1" s="1"/>
  <c r="DK202" i="1"/>
  <c r="DK183" i="1"/>
  <c r="DK79" i="1"/>
  <c r="EK79" i="1" s="1"/>
  <c r="DK243" i="1"/>
  <c r="DK259" i="1" s="1"/>
  <c r="DK244" i="1"/>
  <c r="DK260" i="1" s="1"/>
  <c r="BX202" i="1"/>
  <c r="BX183" i="1"/>
  <c r="BX79" i="1"/>
  <c r="BX243" i="1"/>
  <c r="BX259" i="1" s="1"/>
  <c r="BX244" i="1"/>
  <c r="BX260" i="1" s="1"/>
  <c r="DY243" i="1"/>
  <c r="EK181" i="1"/>
  <c r="EK169" i="1"/>
  <c r="DY155" i="1"/>
  <c r="DY140" i="1"/>
  <c r="DY126" i="1"/>
  <c r="EK126" i="1" s="1"/>
  <c r="DY111" i="1"/>
  <c r="DY98" i="1"/>
  <c r="EK84" i="1"/>
  <c r="DY244" i="1"/>
  <c r="DY260" i="1" s="1"/>
  <c r="BX246" i="1"/>
  <c r="BX262" i="1" s="1"/>
  <c r="BX247" i="1"/>
  <c r="BX263" i="1" s="1"/>
  <c r="BX248" i="1"/>
  <c r="BX264" i="1" s="1"/>
  <c r="BX249" i="1"/>
  <c r="BX265" i="1" s="1"/>
  <c r="BX250" i="1"/>
  <c r="BX266" i="1" s="1"/>
  <c r="BX251" i="1"/>
  <c r="BX267" i="1" s="1"/>
  <c r="BX252" i="1"/>
  <c r="BX268" i="1" s="1"/>
  <c r="BJ246" i="1"/>
  <c r="BJ262" i="1" s="1"/>
  <c r="BJ247" i="1"/>
  <c r="BJ248" i="1"/>
  <c r="BJ264" i="1" s="1"/>
  <c r="BJ249" i="1"/>
  <c r="BJ265" i="1" s="1"/>
  <c r="BJ250" i="1"/>
  <c r="BJ266" i="1" s="1"/>
  <c r="BJ251" i="1"/>
  <c r="BJ267" i="1" s="1"/>
  <c r="BJ252" i="1"/>
  <c r="BJ268" i="1" s="1"/>
  <c r="BJ66" i="1"/>
  <c r="BJ68" i="1" s="1"/>
  <c r="DK66" i="1"/>
  <c r="DK68" i="1" s="1"/>
  <c r="EK30" i="1"/>
  <c r="EK34" i="1"/>
  <c r="EK58" i="1"/>
  <c r="EK26" i="1"/>
  <c r="BX66" i="1"/>
  <c r="BX68" i="1" s="1"/>
  <c r="EK206" i="1"/>
  <c r="DY204" i="1"/>
  <c r="DK204" i="1"/>
  <c r="BX204" i="1"/>
  <c r="BJ204" i="1"/>
  <c r="CJ206" i="1"/>
  <c r="CJ85" i="1"/>
  <c r="DK269" i="1"/>
  <c r="EK198" i="1"/>
  <c r="CJ198" i="1"/>
  <c r="EK179" i="1"/>
  <c r="CJ179" i="1"/>
  <c r="EK151" i="1"/>
  <c r="CJ151" i="1"/>
  <c r="CJ94" i="1"/>
  <c r="EK85" i="1"/>
  <c r="DY250" i="1"/>
  <c r="DY266" i="1" s="1"/>
  <c r="DK250" i="1"/>
  <c r="DK268" i="1"/>
  <c r="EK130" i="1"/>
  <c r="DK247" i="1"/>
  <c r="DK263" i="1" s="1"/>
  <c r="DK267" i="1"/>
  <c r="DY246" i="1"/>
  <c r="DK246" i="1"/>
  <c r="DY248" i="1"/>
  <c r="DK248" i="1"/>
  <c r="DK264" i="1" s="1"/>
  <c r="DY156" i="1"/>
  <c r="DK156" i="1"/>
  <c r="BX156" i="1"/>
  <c r="BJ156" i="1"/>
  <c r="DY112" i="1"/>
  <c r="DK112" i="1"/>
  <c r="DY99" i="1"/>
  <c r="DK99" i="1"/>
  <c r="DK249" i="1"/>
  <c r="DK265" i="1" s="1"/>
  <c r="DY249" i="1"/>
  <c r="EK176" i="1"/>
  <c r="EK175" i="1"/>
  <c r="EK174" i="1"/>
  <c r="EK173" i="1"/>
  <c r="EK172" i="1"/>
  <c r="DK171" i="1"/>
  <c r="DY171" i="1"/>
  <c r="CJ176" i="1"/>
  <c r="CJ175" i="1"/>
  <c r="CJ174" i="1"/>
  <c r="CJ173" i="1"/>
  <c r="CJ172" i="1"/>
  <c r="BJ171" i="1"/>
  <c r="BX171" i="1"/>
  <c r="EK164" i="1"/>
  <c r="EK163" i="1"/>
  <c r="EK162" i="1"/>
  <c r="EK161" i="1"/>
  <c r="EK159" i="1"/>
  <c r="EK158" i="1"/>
  <c r="EK157" i="1"/>
  <c r="EK160" i="1"/>
  <c r="EK117" i="1"/>
  <c r="EK116" i="1"/>
  <c r="EK115" i="1"/>
  <c r="EK114" i="1"/>
  <c r="EK113" i="1"/>
  <c r="EK107" i="1"/>
  <c r="EK106" i="1"/>
  <c r="EK105" i="1"/>
  <c r="EK104" i="1"/>
  <c r="EK103" i="1"/>
  <c r="EK102" i="1"/>
  <c r="EK101" i="1"/>
  <c r="EK100" i="1"/>
  <c r="DY235" i="1"/>
  <c r="DY44" i="1"/>
  <c r="BX253" i="1"/>
  <c r="BX269" i="1" s="1"/>
  <c r="BJ253" i="1"/>
  <c r="BJ269" i="1" s="1"/>
  <c r="DY143" i="1"/>
  <c r="DK143" i="1"/>
  <c r="BX143" i="1"/>
  <c r="BJ143" i="1"/>
  <c r="EK237" i="1"/>
  <c r="CJ237" i="1"/>
  <c r="DY229" i="1"/>
  <c r="DY227" i="1" s="1"/>
  <c r="DK229" i="1"/>
  <c r="DK227" i="1" s="1"/>
  <c r="BX229" i="1"/>
  <c r="BJ229" i="1"/>
  <c r="BJ227" i="1" s="1"/>
  <c r="EK230" i="1"/>
  <c r="CJ230" i="1"/>
  <c r="EK87" i="1"/>
  <c r="EK88" i="1"/>
  <c r="EK89" i="1"/>
  <c r="EK90" i="1"/>
  <c r="EK91" i="1"/>
  <c r="EK92" i="1"/>
  <c r="EK93" i="1"/>
  <c r="EK94" i="1"/>
  <c r="CJ87" i="1"/>
  <c r="CJ88" i="1"/>
  <c r="CJ89" i="1"/>
  <c r="CJ90" i="1"/>
  <c r="CJ91" i="1"/>
  <c r="CJ92" i="1"/>
  <c r="CJ93" i="1"/>
  <c r="EK129" i="1"/>
  <c r="EK131" i="1"/>
  <c r="EK133" i="1"/>
  <c r="EK134" i="1"/>
  <c r="EK136" i="1"/>
  <c r="EK144" i="1"/>
  <c r="EK145" i="1"/>
  <c r="EK146" i="1"/>
  <c r="EK147" i="1"/>
  <c r="EK148" i="1"/>
  <c r="EK149" i="1"/>
  <c r="EK150" i="1"/>
  <c r="CJ144" i="1"/>
  <c r="CJ145" i="1"/>
  <c r="CJ146" i="1"/>
  <c r="CJ147" i="1"/>
  <c r="CJ148" i="1"/>
  <c r="CJ149" i="1"/>
  <c r="CJ150" i="1"/>
  <c r="CJ192" i="1"/>
  <c r="CJ194" i="1"/>
  <c r="CJ195" i="1"/>
  <c r="CJ197" i="1"/>
  <c r="EK192" i="1"/>
  <c r="EK195" i="1"/>
  <c r="EK197" i="1"/>
  <c r="CJ217" i="1"/>
  <c r="CJ218" i="1"/>
  <c r="CJ219" i="1"/>
  <c r="CJ220" i="1"/>
  <c r="CJ221" i="1"/>
  <c r="CJ222" i="1"/>
  <c r="CJ223" i="1"/>
  <c r="EK217" i="1"/>
  <c r="EK218" i="1"/>
  <c r="EK219" i="1"/>
  <c r="EK220" i="1"/>
  <c r="EK221" i="1"/>
  <c r="EK222" i="1"/>
  <c r="EK223" i="1"/>
  <c r="DY216" i="1"/>
  <c r="DY208" i="1" s="1"/>
  <c r="DK216" i="1"/>
  <c r="DK208" i="1" s="1"/>
  <c r="BX216" i="1"/>
  <c r="BX208" i="1" s="1"/>
  <c r="BJ216" i="1"/>
  <c r="DY187" i="1"/>
  <c r="DY190" i="1"/>
  <c r="EK190" i="1" s="1"/>
  <c r="DK190" i="1"/>
  <c r="DK185" i="1" s="1"/>
  <c r="BX190" i="1"/>
  <c r="BJ190" i="1"/>
  <c r="EK188" i="1"/>
  <c r="CJ188" i="1"/>
  <c r="BX187" i="1"/>
  <c r="BJ187" i="1"/>
  <c r="BJ168" i="1"/>
  <c r="CJ169" i="1"/>
  <c r="DK168" i="1"/>
  <c r="BX168" i="1"/>
  <c r="DK140" i="1"/>
  <c r="BJ140" i="1"/>
  <c r="CJ141" i="1"/>
  <c r="DK125" i="1"/>
  <c r="DK128" i="1"/>
  <c r="DY86" i="1"/>
  <c r="DK83" i="1"/>
  <c r="DK86" i="1"/>
  <c r="BX83" i="1"/>
  <c r="BX86" i="1"/>
  <c r="BJ83" i="1"/>
  <c r="BJ86" i="1"/>
  <c r="GF66" i="1"/>
  <c r="GE66" i="1"/>
  <c r="GD66" i="1"/>
  <c r="GC66" i="1"/>
  <c r="GB66" i="1"/>
  <c r="CJ200" i="1"/>
  <c r="CJ181" i="1"/>
  <c r="EK77" i="1"/>
  <c r="CJ77" i="1"/>
  <c r="EK75" i="1"/>
  <c r="EK73" i="1"/>
  <c r="DK60" i="1"/>
  <c r="EK60" i="1" s="1"/>
  <c r="BX60" i="1"/>
  <c r="BJ60" i="1"/>
  <c r="CJ58" i="1"/>
  <c r="DK44" i="1"/>
  <c r="BX44" i="1"/>
  <c r="BJ44" i="1"/>
  <c r="EK42" i="1"/>
  <c r="CJ42" i="1"/>
  <c r="DK40" i="1"/>
  <c r="EK40" i="1" s="1"/>
  <c r="EK38" i="1"/>
  <c r="DK36" i="1"/>
  <c r="EK36" i="1" s="1"/>
  <c r="BX36" i="1"/>
  <c r="BJ36" i="1"/>
  <c r="CJ34" i="1"/>
  <c r="DK32" i="1"/>
  <c r="EK32" i="1" s="1"/>
  <c r="BX32" i="1"/>
  <c r="BJ32" i="1"/>
  <c r="CJ30" i="1"/>
  <c r="DK28" i="1"/>
  <c r="EK28" i="1" s="1"/>
  <c r="BX28" i="1"/>
  <c r="BJ28" i="1"/>
  <c r="CJ26" i="1"/>
  <c r="DK24" i="1"/>
  <c r="EK24" i="1" s="1"/>
  <c r="BX24" i="1"/>
  <c r="CJ22" i="1"/>
  <c r="DK20" i="1"/>
  <c r="EK20" i="1" s="1"/>
  <c r="BJ20" i="1"/>
  <c r="CJ20" i="1" s="1"/>
  <c r="EK18" i="1"/>
  <c r="CJ18" i="1"/>
  <c r="CJ84" i="1"/>
  <c r="DY259" i="1"/>
  <c r="EK135" i="1"/>
  <c r="DY96" i="1" l="1"/>
  <c r="EK96" i="1" s="1"/>
  <c r="DY153" i="1"/>
  <c r="EK153" i="1" s="1"/>
  <c r="DY109" i="1"/>
  <c r="EK109" i="1" s="1"/>
  <c r="CJ183" i="1"/>
  <c r="BJ166" i="1"/>
  <c r="DK266" i="1"/>
  <c r="DK245" i="1"/>
  <c r="EK260" i="1"/>
  <c r="DK166" i="1"/>
  <c r="CJ251" i="1"/>
  <c r="EK143" i="1"/>
  <c r="EK171" i="1"/>
  <c r="EK99" i="1"/>
  <c r="EK235" i="1"/>
  <c r="EK132" i="1"/>
  <c r="BX138" i="1"/>
  <c r="CJ168" i="1"/>
  <c r="BJ138" i="1"/>
  <c r="CJ83" i="1"/>
  <c r="DY125" i="1"/>
  <c r="EK125" i="1" s="1"/>
  <c r="CJ250" i="1"/>
  <c r="EK202" i="1"/>
  <c r="CJ244" i="1"/>
  <c r="DK138" i="1"/>
  <c r="BX81" i="1"/>
  <c r="CJ204" i="1"/>
  <c r="EK155" i="1"/>
  <c r="EK249" i="1"/>
  <c r="CJ36" i="1"/>
  <c r="DY185" i="1"/>
  <c r="EK185" i="1" s="1"/>
  <c r="EK183" i="1"/>
  <c r="EK111" i="1"/>
  <c r="CJ202" i="1"/>
  <c r="BJ81" i="1"/>
  <c r="CJ216" i="1"/>
  <c r="CJ208" i="1" s="1"/>
  <c r="CJ171" i="1"/>
  <c r="CJ143" i="1"/>
  <c r="EK246" i="1"/>
  <c r="CJ66" i="1"/>
  <c r="DY83" i="1"/>
  <c r="EK83" i="1" s="1"/>
  <c r="EK187" i="1"/>
  <c r="CJ229" i="1"/>
  <c r="CJ253" i="1"/>
  <c r="EK112" i="1"/>
  <c r="EK156" i="1"/>
  <c r="EK204" i="1"/>
  <c r="DY242" i="1"/>
  <c r="DY241" i="1" s="1"/>
  <c r="DK123" i="1"/>
  <c r="EK200" i="1"/>
  <c r="BX242" i="1"/>
  <c r="BX258" i="1" s="1"/>
  <c r="DK81" i="1"/>
  <c r="CJ248" i="1"/>
  <c r="CJ243" i="1"/>
  <c r="EK244" i="1"/>
  <c r="EK248" i="1"/>
  <c r="DY264" i="1"/>
  <c r="EK264" i="1" s="1"/>
  <c r="CJ44" i="1"/>
  <c r="CJ86" i="1"/>
  <c r="CJ268" i="1"/>
  <c r="CJ260" i="1"/>
  <c r="EK259" i="1"/>
  <c r="CJ187" i="1"/>
  <c r="BX227" i="1"/>
  <c r="CJ227" i="1" s="1"/>
  <c r="EK250" i="1"/>
  <c r="CJ267" i="1"/>
  <c r="CJ259" i="1"/>
  <c r="EK86" i="1"/>
  <c r="BX166" i="1"/>
  <c r="EK266" i="1"/>
  <c r="BJ245" i="1"/>
  <c r="BJ242" i="1"/>
  <c r="BJ241" i="1" s="1"/>
  <c r="BX185" i="1"/>
  <c r="EK216" i="1"/>
  <c r="EK208" i="1" s="1"/>
  <c r="EK44" i="1"/>
  <c r="DK242" i="1"/>
  <c r="DK258" i="1" s="1"/>
  <c r="DK257" i="1" s="1"/>
  <c r="CJ79" i="1"/>
  <c r="CJ60" i="1"/>
  <c r="CJ32" i="1"/>
  <c r="CJ28" i="1"/>
  <c r="CJ24" i="1"/>
  <c r="DY66" i="1"/>
  <c r="EK22" i="1"/>
  <c r="EK227" i="1"/>
  <c r="DY267" i="1"/>
  <c r="EK267" i="1" s="1"/>
  <c r="EK251" i="1"/>
  <c r="EK252" i="1"/>
  <c r="DY268" i="1"/>
  <c r="EK268" i="1" s="1"/>
  <c r="DY269" i="1"/>
  <c r="EK269" i="1" s="1"/>
  <c r="EK253" i="1"/>
  <c r="CJ264" i="1"/>
  <c r="CJ269" i="1"/>
  <c r="CJ68" i="1"/>
  <c r="CJ266" i="1"/>
  <c r="CJ265" i="1"/>
  <c r="CJ262" i="1"/>
  <c r="BX261" i="1"/>
  <c r="DY138" i="1"/>
  <c r="EK140" i="1"/>
  <c r="BX245" i="1"/>
  <c r="EK243" i="1"/>
  <c r="CJ140" i="1"/>
  <c r="EK98" i="1"/>
  <c r="BJ208" i="1"/>
  <c r="EK229" i="1"/>
  <c r="CJ252" i="1"/>
  <c r="DK262" i="1"/>
  <c r="DY262" i="1"/>
  <c r="DY128" i="1"/>
  <c r="DY265" i="1"/>
  <c r="EK265" i="1" s="1"/>
  <c r="DY168" i="1"/>
  <c r="EK141" i="1"/>
  <c r="BJ185" i="1"/>
  <c r="CJ190" i="1"/>
  <c r="CJ246" i="1"/>
  <c r="CJ249" i="1"/>
  <c r="DY247" i="1"/>
  <c r="DY245" i="1" s="1"/>
  <c r="BJ263" i="1"/>
  <c r="CJ263" i="1" s="1"/>
  <c r="CJ247" i="1"/>
  <c r="CJ166" i="1" l="1"/>
  <c r="DK261" i="1"/>
  <c r="DK255" i="1" s="1"/>
  <c r="CJ138" i="1"/>
  <c r="DK241" i="1"/>
  <c r="DK239" i="1" s="1"/>
  <c r="CJ81" i="1"/>
  <c r="EK242" i="1"/>
  <c r="EK138" i="1"/>
  <c r="DY81" i="1"/>
  <c r="EK81" i="1" s="1"/>
  <c r="CJ242" i="1"/>
  <c r="CJ185" i="1"/>
  <c r="BX241" i="1"/>
  <c r="BX239" i="1" s="1"/>
  <c r="BJ239" i="1"/>
  <c r="CJ245" i="1"/>
  <c r="BJ258" i="1"/>
  <c r="BJ257" i="1" s="1"/>
  <c r="EK245" i="1"/>
  <c r="DY239" i="1"/>
  <c r="BJ261" i="1"/>
  <c r="CJ261" i="1" s="1"/>
  <c r="BX257" i="1"/>
  <c r="DY166" i="1"/>
  <c r="EK166" i="1" s="1"/>
  <c r="EK168" i="1"/>
  <c r="EK262" i="1"/>
  <c r="DY123" i="1"/>
  <c r="EK123" i="1" s="1"/>
  <c r="EK128" i="1"/>
  <c r="DY263" i="1"/>
  <c r="EK263" i="1" s="1"/>
  <c r="EK247" i="1"/>
  <c r="EK66" i="1"/>
  <c r="DY68" i="1"/>
  <c r="EK241" i="1" l="1"/>
  <c r="CJ239" i="1"/>
  <c r="CJ241" i="1"/>
  <c r="EK239" i="1"/>
  <c r="CJ258" i="1"/>
  <c r="BJ255" i="1"/>
  <c r="DY261" i="1"/>
  <c r="EK261" i="1" s="1"/>
  <c r="CJ257" i="1"/>
  <c r="BX255" i="1"/>
  <c r="EK68" i="1"/>
  <c r="DY258" i="1"/>
  <c r="CJ255" i="1" l="1"/>
  <c r="EK258" i="1"/>
  <c r="DY257" i="1"/>
  <c r="DY255" i="1" l="1"/>
  <c r="EK255" i="1" s="1"/>
  <c r="EK257" i="1"/>
</calcChain>
</file>

<file path=xl/sharedStrings.xml><?xml version="1.0" encoding="utf-8"?>
<sst xmlns="http://schemas.openxmlformats.org/spreadsheetml/2006/main" count="518" uniqueCount="126">
  <si>
    <t>Форма 6</t>
  </si>
  <si>
    <t>Приложение 2</t>
  </si>
  <si>
    <t xml:space="preserve"> к отчету о результатах реализации
                             государственной программы</t>
  </si>
  <si>
    <t>"Беларусь гостеприимная" на 2016 -2020 годы</t>
  </si>
  <si>
    <t>(название программы)</t>
  </si>
  <si>
    <t>№
п/п</t>
  </si>
  <si>
    <t>Наименование мероприятия/ источник финансирования</t>
  </si>
  <si>
    <t>Заказчик</t>
  </si>
  <si>
    <t>Срок реализации</t>
  </si>
  <si>
    <t>Объемы финансирования за весь период
(в текущих ценах, рублей)</t>
  </si>
  <si>
    <t>Факторы, повлиявшие на ход реализации мероприятия. Принимаемые меры по выполнению мероприятия</t>
  </si>
  <si>
    <t>запланировано</t>
  </si>
  <si>
    <t>фактически освоено</t>
  </si>
  <si>
    <t>% к плану</t>
  </si>
  <si>
    <t xml:space="preserve">  Подпрограмма 1 "Кадровое, научное и учебно-методическое обеспечение в сфере туризма"</t>
  </si>
  <si>
    <t>(название подпрограммы)</t>
  </si>
  <si>
    <t>Задача 1</t>
  </si>
  <si>
    <t>Мероприятие 1
Проведение разработок, исследований и их внедрение в практическую деятельность в сфере туризма</t>
  </si>
  <si>
    <t>Всего</t>
  </si>
  <si>
    <t>Минспорт</t>
  </si>
  <si>
    <t>в том числе:</t>
  </si>
  <si>
    <t>республиканский бюджет
из него:</t>
  </si>
  <si>
    <t>государственная финансовая поддержка в виде возмещения расходов</t>
  </si>
  <si>
    <t>средства государственных целевых бюджетных фондов (указать наименование фонда)</t>
  </si>
  <si>
    <t>средства на финансирование капитальных вложений</t>
  </si>
  <si>
    <t>средства на финансирование научной, научно-технической и инновационной деятельности</t>
  </si>
  <si>
    <t>иные виды расходов (указать)</t>
  </si>
  <si>
    <t>местные бюджеты
из них:</t>
  </si>
  <si>
    <t>Мероприятие 2 
Проведение учебно-воспитательной и патриотической работы в форме туристско-экскурсионных программ и выездных мероприятий (конференции, семинары, тренинги, рекламные туры, конкурсы и другое), «Фэсту экскурсаводаў»</t>
  </si>
  <si>
    <t>Мероприятие 3 
Ведение государственных кадастра и реестров туристических ресурсов, экскурсий и туров по Беларуси, трансграничных маршрутов, экскурсоводов и гидов-переводчиков</t>
  </si>
  <si>
    <t>Мероприятие 4
Организация и проведение профессиональной аттестации экскурсоводов и гидов-переводчиков (обновление программного обеспечения, изготовление бланков свидетельств и другое)</t>
  </si>
  <si>
    <t>Мероприятие 5
Разработка и обновление экскурсий и туров по Беларуси, в том числе виртуальных, трансграничных туристических маршрутов, а также маршрутов для людей с ограниченными возможностями</t>
  </si>
  <si>
    <t>Мероприятие 6 
Обмен опытом в сфере туризма внутри страны и за рубежом</t>
  </si>
  <si>
    <t>Мероприятие 7
Обмен опытом в сфере туризма внутри страны и за рубежом (в том числе онлайн)</t>
  </si>
  <si>
    <t>Мероприятие 8
Подготовка, переподготовка и повышение квалификации специалистов в соответствии с потребностями туристической индустрии</t>
  </si>
  <si>
    <t>Мероприятие 9
Внесение в установленном порядке изменений и дополнений в Единый квалификационный справочник должностей служащих, занятых в организациях туризма и гостеприимства, с учетом потребностей туристической индустрии</t>
  </si>
  <si>
    <t>Мероприятие 10
Разработка и внедрение информационных технологий в экскурсионную деятельность: индивидуального технического оснащения для туристов (информационный аудиогид), виртуальных туров, 3D-панорам</t>
  </si>
  <si>
    <t>Мероприятие 11
Разработка и издание во взаимодействии с заинтересованными научно-практического бюллетеня по актуальным вопросам развития туризма, сборника нормативных правовых актов в сфере туризма</t>
  </si>
  <si>
    <t>Мероприятие 12
Совершенствование нормативной правовой базы в сфере туризма</t>
  </si>
  <si>
    <t>Итого по подпрограмме 1 "Кадровое, научное и учебно-методическое обеспечение в сфере туризма"</t>
  </si>
  <si>
    <t>Подпрограмма 2 "Маркетинг туристических услуг"</t>
  </si>
  <si>
    <t>Задача 2</t>
  </si>
  <si>
    <t>Мероприятие 13
Проведение маркетинговых исследований туристического рынка (в том числе по тематике внедрения вспомогательного счета туризма)</t>
  </si>
  <si>
    <t>Мероприятие 14
Создание, поддержка, обновление и продвижение централизованных ресурсов о туристических возможностях Республики Беларусь www.belarustourism.by и www.belarus.travel в сети Интернет</t>
  </si>
  <si>
    <t>Мероприятие 15
Подготовка, издание, тиражирование и распространение рекламно-информационных материалов о туристическом потенциале Республики Беларусь, работе многофункционального сервиса онлайн-бронирования туристических услуг «VETLIVA» на бумажных, электронных и цифровых носителях, включая мультимедийные презентации и видеоматериалы, формирование и продвижение туристического бренда Республики Беларусь и регионов</t>
  </si>
  <si>
    <t>Мероприятие 16
Организация, проведение и участие в работе международных туристических выставок на территории Республики Беларусь и за рубежом, а также национальных выставок Республики Беларусь за рубежом</t>
  </si>
  <si>
    <t>Мероприятие 17
Проведение информационно-рекламной кампании на территории Республики Беларусь и за рубежом, изготовление, распространение и обслуживание социальной рекламы</t>
  </si>
  <si>
    <t>Мероприятие 18
Организация, проведение и участие в работе международных туристических выставок и проведение информационно-рекламной кампании на территории Республики Беларусь и за рубежом, а также национальных выставок Республики Беларусь за рубежом, изготовление, распространение и обслуживание социальной рекламы</t>
  </si>
  <si>
    <t>Мероприятие 19
Организация, проведение и участие в работе международных туристических выставок и проведение информационно-рекламной кампании на территории Республики Беларусь и за рубежом (в том числе онлайн), а также национальных выставок Республики Беларусь за рубежом, изготовление, распространение и обслуживание социальной рекламы</t>
  </si>
  <si>
    <t>Мероприятие 20
Организация ознакомительных туров, проведение туристических событий и мероприятий (в том числе направленных на продвижение народных ремесел и белорусской национальной кухни) для представителей средств массовой информации и туристических компаний зарубежных стран и Республики Беларусь</t>
  </si>
  <si>
    <t>Мероприятие 21
Организация и проведение туристических событий и мероприятий (в том числе направленных на продвижение народных ремесел и белорусской национальной кухни) для делегаций из числа представителей государственных органов, туристических администраций, туристических компаний, средств массовой информации и блогеров зарубежных стран и Республики Беларусь для ознакомления с туристическим потенциалом Республики Беларусь</t>
  </si>
  <si>
    <t>Мероприятие 22
Проведение Республиканского туристического конкурса «Познай Беларусь!»</t>
  </si>
  <si>
    <t>Мероприятие 23
Осуществление международного сотрудничества в сфере туризма, включая проведение заседаний рабочих групп, комиссий, семинаров, конференций, а также участие в них; развитие сети туристических информационных центров, в том числе на базе зарубежных и отечественных туроператоров, включая объекты ТЭУП «Беларустурист»</t>
  </si>
  <si>
    <t>Мероприятие 24
Обеспечение функционирования ГУ «Национальное агентство по туризму»</t>
  </si>
  <si>
    <t>Мероприятие 25
Создание, поддержание и продвижение (в том числе интернет-продвижение, организация и участие в работе международных туристических выставок, проведение и организация презентаций, семинаров, конференций) многофункционального сервиса онлайн-бронирования туристических услуг «VETLIVA»</t>
  </si>
  <si>
    <t>Мероприятие 26
Развитие и продвижение в сети Интернет сайтов областей и г. Минска</t>
  </si>
  <si>
    <t>Мероприятие 27
Реализация проекта «Belarus N»</t>
  </si>
  <si>
    <t>Мероприятие 28
Разработка схем пешеходной туристической навигации в городах, внедрение системы туристической ориентирующей информации</t>
  </si>
  <si>
    <t>Мероприятие 29
Реализация мероприятий по развитию инклюзивного туризма, увеличению количества номеров для людей с ограниченными возможностями в гостиницах и аналогичных средствах размещения, санаторно-курортных и оздоровительных организациях, а также агроусадьбах</t>
  </si>
  <si>
    <t>Мероприятие 30
Финансовая поддержка субъектов агроэкотуризма</t>
  </si>
  <si>
    <t>Итого по подпрограмме 2 "Маркетинг туристических услуг"</t>
  </si>
  <si>
    <t>3</t>
  </si>
  <si>
    <t>Итого по подпрограммам 1 и 2</t>
  </si>
  <si>
    <t>Определяется методом экспертной оценки.</t>
  </si>
  <si>
    <t>При наличии в программе.</t>
  </si>
  <si>
    <t>Собственные средства включают средства, остающиеся в распоряжении заказчиков в соответствии с законодательством (указать реквизиты нормативного правового акта); средства от приносящей доходы деятельности бюджетных организаций, подчиненных заказчику; собственные средства исполнителей мероприятий, не являющихся бюджетными организациями (указать полное наименование юридического лица или ФИО индивидуального предпринимателя).</t>
  </si>
  <si>
    <t xml:space="preserve">    Минспорт</t>
  </si>
  <si>
    <t>Управление делами Президента Республики Беларусь (РУП "Центркурорт")</t>
  </si>
  <si>
    <t>Управление делами Президента Республики Беларусь</t>
  </si>
  <si>
    <t>облисполкомы</t>
  </si>
  <si>
    <t>Брестский</t>
  </si>
  <si>
    <t>Витебский</t>
  </si>
  <si>
    <t>Гомельский</t>
  </si>
  <si>
    <t>Гродненский</t>
  </si>
  <si>
    <t>Минский</t>
  </si>
  <si>
    <t>Могилевский</t>
  </si>
  <si>
    <t>Минский горисполком</t>
  </si>
  <si>
    <t>Федерация профсоюзов Беларуси (ТЭУП "Беларустурист"</t>
  </si>
  <si>
    <t>Федерация профсоюзов Беларуси</t>
  </si>
  <si>
    <t>ОАО "Белагропромбанк"</t>
  </si>
  <si>
    <t>2016-2018</t>
  </si>
  <si>
    <t>2016-2017</t>
  </si>
  <si>
    <r>
      <t>Степень выполнения мероприятия</t>
    </r>
    <r>
      <rPr>
        <b/>
        <vertAlign val="superscript"/>
        <sz val="9"/>
        <rFont val="Times New Roman"/>
        <family val="1"/>
        <charset val="204"/>
      </rPr>
      <t>1</t>
    </r>
    <r>
      <rPr>
        <b/>
        <sz val="9"/>
        <rFont val="Times New Roman"/>
        <family val="1"/>
        <charset val="204"/>
      </rPr>
      <t>, %</t>
    </r>
  </si>
  <si>
    <t>Облисполкомы, Минский горисполком</t>
  </si>
  <si>
    <t>Собственные средства субъектов хозяйствования</t>
  </si>
  <si>
    <r>
      <t>С</t>
    </r>
    <r>
      <rPr>
        <sz val="9"/>
        <rFont val="Times New Roman"/>
        <family val="1"/>
        <charset val="204"/>
      </rPr>
      <t>обственные средства субъектов хозяйствования</t>
    </r>
  </si>
  <si>
    <t>Сведения о финансировании и о результатах реализации мероприятий государственной программы "Беларусь гостеприимная" на 2016 -2020 годы в 2020 году</t>
  </si>
  <si>
    <t>Объемы финансирования в 2020 году
(в текущих ценах, рублей)</t>
  </si>
  <si>
    <t>2016-2020</t>
  </si>
  <si>
    <t>2019-2020</t>
  </si>
  <si>
    <t>республиканский бюджет</t>
  </si>
  <si>
    <t xml:space="preserve">республиканский бюджет
</t>
  </si>
  <si>
    <t>2017-2020</t>
  </si>
  <si>
    <t>2016-200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</si>
  <si>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</si>
  <si>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</si>
  <si>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</si>
  <si>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</si>
  <si>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</si>
  <si>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</si>
  <si>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</si>
  <si>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</si>
  <si>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</si>
  <si>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</si>
  <si>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</si>
  <si>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</si>
  <si>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</si>
  <si>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</si>
  <si>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</si>
  <si>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</si>
  <si>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</si>
  <si>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</si>
  <si>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</si>
  <si>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</si>
  <si>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</si>
  <si>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</si>
  <si>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</si>
  <si>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</si>
  <si>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</si>
  <si>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</si>
  <si>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</si>
  <si>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</si>
  <si>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</si>
  <si>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</si>
  <si>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110133,,38</t>
  </si>
  <si>
    <t>В декабре 2020 г. планировалось проведение рабочей группы с Египтом в рамках белорсско-египетского туристического форума, который перенесен на 14-19 марта 2021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</si>
</sst>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Times New Roman CYR"/>
      <family val="1"/>
      <charset val="204"/>
    </font>
    <font>
      <sz val="10"/>
      <name val="Times New Roman CYR"/>
      <family val="1"/>
      <charset val="204"/>
    </font>
    <font>
      <i/>
      <sz val="8"/>
      <name val="Times New Roman CYR"/>
      <family val="1"/>
      <charset val="204"/>
    </font>
    <font>
      <b/>
      <sz val="11"/>
      <name val="Times New Roman CYR"/>
      <family val="1"/>
      <charset val="204"/>
    </font>
    <font>
      <b/>
      <sz val="9"/>
      <name val="Times New Roman CYR"/>
      <family val="1"/>
      <charset val="204"/>
    </font>
    <font>
      <b/>
      <sz val="14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Times New Roman"/>
      <family val="1"/>
      <charset val="204"/>
    </font>
    <font>
      <u/>
      <sz val="10"/>
      <name val="Times New Roman"/>
      <family val="1"/>
      <charset val="204"/>
    </font>
    <font>
      <i/>
      <sz val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b/>
      <vertAlign val="superscript"/>
      <sz val="9"/>
      <name val="Times New Roman"/>
      <family val="1"/>
      <charset val="204"/>
    </font>
    <font>
      <b/>
      <u/>
      <sz val="10"/>
      <name val="Times New Roman"/>
      <family val="1"/>
      <charset val="204"/>
    </font>
    <font>
      <b/>
      <i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Times New Roman CYR"/>
      <family val="1"/>
      <charset val="204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6" fillId="0" borderId="0">
      <alignment horizontal="center" wrapText="1"/>
    </xf>
    <xf numFmtId="0" fontId="7" fillId="0" borderId="1">
      <alignment horizontal="center" vertical="center" wrapText="1"/>
    </xf>
    <xf numFmtId="0" fontId="3" fillId="0" borderId="0">
      <alignment horizontal="right" vertical="top"/>
    </xf>
    <xf numFmtId="49" fontId="5" fillId="0" borderId="0">
      <alignment horizontal="center" vertical="top"/>
    </xf>
    <xf numFmtId="0" fontId="4" fillId="0" borderId="2">
      <alignment horizontal="center"/>
    </xf>
    <xf numFmtId="0" fontId="3" fillId="0" borderId="0">
      <alignment horizontal="right" vertical="top" wrapText="1"/>
    </xf>
    <xf numFmtId="0" fontId="4" fillId="0" borderId="1">
      <alignment horizontal="left" wrapText="1"/>
    </xf>
    <xf numFmtId="0" fontId="3" fillId="0" borderId="0">
      <alignment horizontal="justify"/>
    </xf>
  </cellStyleXfs>
  <cellXfs count="142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right"/>
    </xf>
    <xf numFmtId="0" fontId="2" fillId="0" borderId="0" xfId="0" applyFont="1" applyFill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 vertical="center"/>
    </xf>
    <xf numFmtId="4" fontId="2" fillId="0" borderId="1" xfId="0" applyNumberFormat="1" applyFont="1" applyFill="1" applyBorder="1"/>
    <xf numFmtId="10" fontId="2" fillId="0" borderId="1" xfId="0" applyNumberFormat="1" applyFont="1" applyFill="1" applyBorder="1"/>
    <xf numFmtId="4" fontId="8" fillId="0" borderId="1" xfId="0" applyNumberFormat="1" applyFont="1" applyFill="1" applyBorder="1"/>
    <xf numFmtId="4" fontId="2" fillId="0" borderId="1" xfId="0" applyNumberFormat="1" applyFont="1" applyFill="1" applyBorder="1" applyAlignment="1">
      <alignment vertical="top"/>
    </xf>
    <xf numFmtId="0" fontId="1" fillId="0" borderId="3" xfId="0" applyFont="1" applyFill="1" applyBorder="1"/>
    <xf numFmtId="0" fontId="18" fillId="0" borderId="0" xfId="0" applyFont="1" applyFill="1"/>
    <xf numFmtId="0" fontId="1" fillId="0" borderId="0" xfId="0" applyFont="1" applyFill="1" applyAlignment="1">
      <alignment vertical="top"/>
    </xf>
    <xf numFmtId="0" fontId="1" fillId="0" borderId="2" xfId="0" applyFont="1" applyFill="1" applyBorder="1"/>
    <xf numFmtId="0" fontId="1" fillId="4" borderId="0" xfId="0" applyFont="1" applyFill="1"/>
    <xf numFmtId="4" fontId="2" fillId="4" borderId="1" xfId="0" applyNumberFormat="1" applyFont="1" applyFill="1" applyBorder="1"/>
    <xf numFmtId="0" fontId="10" fillId="0" borderId="0" xfId="6" applyFont="1" applyFill="1">
      <alignment horizontal="right" vertical="top" wrapText="1"/>
    </xf>
    <xf numFmtId="49" fontId="11" fillId="0" borderId="0" xfId="5" applyNumberFormat="1" applyFont="1" applyFill="1" applyBorder="1" applyAlignment="1">
      <alignment horizontal="right"/>
    </xf>
    <xf numFmtId="49" fontId="12" fillId="0" borderId="0" xfId="4" applyFont="1" applyFill="1">
      <alignment horizontal="center" vertical="top"/>
    </xf>
    <xf numFmtId="0" fontId="13" fillId="0" borderId="0" xfId="1" applyFont="1" applyFill="1">
      <alignment horizontal="center" wrapText="1"/>
    </xf>
    <xf numFmtId="0" fontId="14" fillId="0" borderId="8" xfId="2" applyFont="1" applyFill="1" applyBorder="1">
      <alignment horizontal="center" vertical="center" wrapText="1"/>
    </xf>
    <xf numFmtId="0" fontId="14" fillId="0" borderId="3" xfId="2" applyFont="1" applyFill="1" applyBorder="1">
      <alignment horizontal="center" vertical="center" wrapText="1"/>
    </xf>
    <xf numFmtId="0" fontId="14" fillId="0" borderId="10" xfId="2" applyFont="1" applyFill="1" applyBorder="1">
      <alignment horizontal="center" vertical="center" wrapText="1"/>
    </xf>
    <xf numFmtId="0" fontId="14" fillId="0" borderId="9" xfId="2" applyFont="1" applyFill="1" applyBorder="1">
      <alignment horizontal="center" vertical="center" wrapText="1"/>
    </xf>
    <xf numFmtId="0" fontId="14" fillId="0" borderId="2" xfId="2" applyFont="1" applyFill="1" applyBorder="1">
      <alignment horizontal="center" vertical="center" wrapText="1"/>
    </xf>
    <xf numFmtId="0" fontId="14" fillId="0" borderId="11" xfId="2" applyFont="1" applyFill="1" applyBorder="1">
      <alignment horizontal="center" vertical="center" wrapText="1"/>
    </xf>
    <xf numFmtId="0" fontId="14" fillId="0" borderId="4" xfId="2" applyFont="1" applyFill="1" applyBorder="1">
      <alignment horizontal="center" vertical="center" wrapText="1"/>
    </xf>
    <xf numFmtId="0" fontId="14" fillId="0" borderId="5" xfId="2" applyFont="1" applyFill="1" applyBorder="1">
      <alignment horizontal="center" vertical="center" wrapText="1"/>
    </xf>
    <xf numFmtId="0" fontId="14" fillId="0" borderId="6" xfId="2" applyFont="1" applyFill="1" applyBorder="1">
      <alignment horizontal="center" vertical="center" wrapText="1"/>
    </xf>
    <xf numFmtId="0" fontId="14" fillId="0" borderId="1" xfId="2" applyFont="1" applyFill="1">
      <alignment horizontal="center" vertical="center" wrapText="1"/>
    </xf>
    <xf numFmtId="0" fontId="14" fillId="0" borderId="7" xfId="2" applyFont="1" applyFill="1" applyBorder="1">
      <alignment horizontal="center" vertical="center" wrapText="1"/>
    </xf>
    <xf numFmtId="0" fontId="16" fillId="0" borderId="8" xfId="7" applyFont="1" applyFill="1" applyBorder="1" applyAlignment="1">
      <alignment horizontal="center" wrapText="1"/>
    </xf>
    <xf numFmtId="0" fontId="16" fillId="0" borderId="3" xfId="7" applyFont="1" applyFill="1" applyBorder="1" applyAlignment="1">
      <alignment horizontal="center" wrapText="1"/>
    </xf>
    <xf numFmtId="49" fontId="17" fillId="0" borderId="9" xfId="4" applyFont="1" applyFill="1" applyBorder="1" applyAlignment="1">
      <alignment horizontal="center" vertical="top"/>
    </xf>
    <xf numFmtId="49" fontId="17" fillId="0" borderId="2" xfId="4" applyFont="1" applyFill="1" applyBorder="1" applyAlignment="1">
      <alignment horizontal="center" vertical="top"/>
    </xf>
    <xf numFmtId="0" fontId="1" fillId="0" borderId="1" xfId="7" applyFont="1" applyFill="1" applyBorder="1" applyAlignment="1">
      <alignment horizontal="center" wrapText="1"/>
    </xf>
    <xf numFmtId="49" fontId="18" fillId="0" borderId="1" xfId="7" applyNumberFormat="1" applyFont="1" applyFill="1" applyBorder="1" applyAlignment="1">
      <alignment horizontal="center" vertical="top" wrapText="1"/>
    </xf>
    <xf numFmtId="0" fontId="18" fillId="0" borderId="1" xfId="7" applyFont="1" applyFill="1" applyBorder="1" applyAlignment="1">
      <alignment horizontal="left" vertical="top" wrapText="1"/>
    </xf>
    <xf numFmtId="4" fontId="1" fillId="0" borderId="1" xfId="7" applyNumberFormat="1" applyFont="1" applyFill="1" applyBorder="1" applyAlignment="1">
      <alignment horizontal="center" wrapText="1"/>
    </xf>
    <xf numFmtId="10" fontId="1" fillId="0" borderId="1" xfId="7" applyNumberFormat="1" applyFont="1" applyFill="1" applyBorder="1" applyAlignment="1">
      <alignment horizontal="center" wrapText="1"/>
    </xf>
    <xf numFmtId="2" fontId="1" fillId="0" borderId="1" xfId="7" applyNumberFormat="1" applyFont="1" applyFill="1" applyBorder="1" applyAlignment="1">
      <alignment horizontal="center" wrapText="1"/>
    </xf>
    <xf numFmtId="0" fontId="1" fillId="0" borderId="1" xfId="7" applyFont="1" applyFill="1" applyBorder="1" applyAlignment="1">
      <alignment horizontal="left" vertical="top" wrapText="1"/>
    </xf>
    <xf numFmtId="0" fontId="1" fillId="0" borderId="1" xfId="7" applyFont="1" applyFill="1" applyBorder="1" applyAlignment="1">
      <alignment horizontal="left" wrapText="1"/>
    </xf>
    <xf numFmtId="0" fontId="1" fillId="0" borderId="1" xfId="7" applyFont="1" applyFill="1" applyBorder="1" applyAlignment="1">
      <alignment horizontal="left" wrapText="1" indent="1"/>
    </xf>
    <xf numFmtId="0" fontId="1" fillId="0" borderId="1" xfId="7" applyFont="1" applyFill="1" applyBorder="1" applyAlignment="1">
      <alignment horizontal="center" vertical="top" wrapText="1"/>
    </xf>
    <xf numFmtId="4" fontId="1" fillId="0" borderId="1" xfId="7" applyNumberFormat="1" applyFont="1" applyFill="1" applyBorder="1" applyAlignment="1">
      <alignment horizontal="center" vertical="top" wrapText="1"/>
    </xf>
    <xf numFmtId="10" fontId="1" fillId="0" borderId="1" xfId="7" applyNumberFormat="1" applyFont="1" applyFill="1" applyBorder="1" applyAlignment="1">
      <alignment horizontal="center" vertical="top" wrapText="1"/>
    </xf>
    <xf numFmtId="0" fontId="1" fillId="3" borderId="1" xfId="7" applyFont="1" applyFill="1" applyBorder="1" applyAlignment="1">
      <alignment horizontal="left" vertical="top" wrapText="1"/>
    </xf>
    <xf numFmtId="49" fontId="18" fillId="0" borderId="1" xfId="7" applyNumberFormat="1" applyFont="1" applyFill="1" applyBorder="1" applyAlignment="1">
      <alignment horizontal="left" vertical="top" wrapText="1"/>
    </xf>
    <xf numFmtId="4" fontId="19" fillId="0" borderId="4" xfId="7" applyNumberFormat="1" applyFont="1" applyFill="1" applyBorder="1" applyAlignment="1">
      <alignment horizontal="left" wrapText="1"/>
    </xf>
    <xf numFmtId="4" fontId="19" fillId="0" borderId="5" xfId="7" applyNumberFormat="1" applyFont="1" applyFill="1" applyBorder="1" applyAlignment="1">
      <alignment horizontal="left" wrapText="1"/>
    </xf>
    <xf numFmtId="4" fontId="19" fillId="0" borderId="6" xfId="7" applyNumberFormat="1" applyFont="1" applyFill="1" applyBorder="1" applyAlignment="1">
      <alignment horizontal="left" wrapText="1"/>
    </xf>
    <xf numFmtId="0" fontId="20" fillId="2" borderId="1" xfId="7" applyFont="1" applyFill="1" applyAlignment="1">
      <alignment horizontal="left" vertical="top" wrapText="1"/>
    </xf>
    <xf numFmtId="0" fontId="1" fillId="0" borderId="4" xfId="7" applyFont="1" applyFill="1" applyBorder="1" applyAlignment="1">
      <alignment horizontal="left" vertical="center" wrapText="1"/>
    </xf>
    <xf numFmtId="0" fontId="1" fillId="0" borderId="5" xfId="7" applyFont="1" applyFill="1" applyBorder="1" applyAlignment="1">
      <alignment horizontal="left" vertical="center" wrapText="1"/>
    </xf>
    <xf numFmtId="0" fontId="1" fillId="0" borderId="6" xfId="7" applyFont="1" applyFill="1" applyBorder="1" applyAlignment="1">
      <alignment horizontal="left" vertical="center" wrapText="1"/>
    </xf>
    <xf numFmtId="49" fontId="18" fillId="0" borderId="1" xfId="7" applyNumberFormat="1" applyFont="1" applyFill="1" applyBorder="1" applyAlignment="1">
      <alignment vertical="top" wrapText="1"/>
    </xf>
    <xf numFmtId="49" fontId="16" fillId="0" borderId="1" xfId="5" applyNumberFormat="1" applyFont="1" applyFill="1" applyBorder="1" applyAlignment="1">
      <alignment horizontal="center"/>
    </xf>
    <xf numFmtId="49" fontId="17" fillId="0" borderId="1" xfId="4" applyFont="1" applyFill="1" applyBorder="1" applyAlignment="1">
      <alignment horizontal="center" vertical="top"/>
    </xf>
    <xf numFmtId="0" fontId="19" fillId="3" borderId="4" xfId="7" applyFont="1" applyFill="1" applyBorder="1" applyAlignment="1">
      <alignment horizontal="left" vertical="top" wrapText="1"/>
    </xf>
    <xf numFmtId="0" fontId="19" fillId="3" borderId="5" xfId="7" applyFont="1" applyFill="1" applyBorder="1" applyAlignment="1">
      <alignment horizontal="left" vertical="top" wrapText="1"/>
    </xf>
    <xf numFmtId="0" fontId="19" fillId="3" borderId="6" xfId="7" applyFont="1" applyFill="1" applyBorder="1" applyAlignment="1">
      <alignment horizontal="left" vertical="top" wrapText="1"/>
    </xf>
    <xf numFmtId="2" fontId="1" fillId="0" borderId="1" xfId="7" applyNumberFormat="1" applyFont="1" applyFill="1" applyBorder="1" applyAlignment="1">
      <alignment horizontal="center" vertical="top" wrapText="1"/>
    </xf>
    <xf numFmtId="4" fontId="21" fillId="0" borderId="1" xfId="7" applyNumberFormat="1" applyFont="1" applyFill="1" applyBorder="1" applyAlignment="1">
      <alignment horizontal="center" wrapText="1"/>
    </xf>
    <xf numFmtId="4" fontId="22" fillId="0" borderId="1" xfId="7" applyNumberFormat="1" applyFont="1" applyFill="1" applyBorder="1" applyAlignment="1">
      <alignment horizontal="center" wrapText="1"/>
    </xf>
    <xf numFmtId="0" fontId="1" fillId="3" borderId="1" xfId="7" applyFont="1" applyFill="1" applyBorder="1" applyAlignment="1">
      <alignment horizontal="left" wrapText="1" indent="1"/>
    </xf>
    <xf numFmtId="0" fontId="1" fillId="3" borderId="1" xfId="7" applyFont="1" applyFill="1" applyBorder="1" applyAlignment="1">
      <alignment horizontal="center" vertical="top" wrapText="1"/>
    </xf>
    <xf numFmtId="0" fontId="1" fillId="3" borderId="1" xfId="7" applyFont="1" applyFill="1" applyBorder="1" applyAlignment="1">
      <alignment horizontal="center" wrapText="1"/>
    </xf>
    <xf numFmtId="4" fontId="1" fillId="3" borderId="1" xfId="7" applyNumberFormat="1" applyFont="1" applyFill="1" applyBorder="1" applyAlignment="1">
      <alignment horizontal="center" vertical="top" wrapText="1"/>
    </xf>
    <xf numFmtId="10" fontId="1" fillId="0" borderId="4" xfId="7" applyNumberFormat="1" applyFont="1" applyFill="1" applyBorder="1" applyAlignment="1">
      <alignment horizontal="center" wrapText="1"/>
    </xf>
    <xf numFmtId="10" fontId="1" fillId="0" borderId="5" xfId="7" applyNumberFormat="1" applyFont="1" applyFill="1" applyBorder="1" applyAlignment="1">
      <alignment horizontal="center" wrapText="1"/>
    </xf>
    <xf numFmtId="10" fontId="1" fillId="0" borderId="6" xfId="7" applyNumberFormat="1" applyFont="1" applyFill="1" applyBorder="1" applyAlignment="1">
      <alignment horizontal="center" wrapText="1"/>
    </xf>
    <xf numFmtId="2" fontId="1" fillId="0" borderId="4" xfId="7" applyNumberFormat="1" applyFont="1" applyFill="1" applyBorder="1" applyAlignment="1">
      <alignment horizontal="center" vertical="top" wrapText="1"/>
    </xf>
    <xf numFmtId="2" fontId="1" fillId="0" borderId="5" xfId="7" applyNumberFormat="1" applyFont="1" applyFill="1" applyBorder="1" applyAlignment="1">
      <alignment horizontal="center" vertical="top" wrapText="1"/>
    </xf>
    <xf numFmtId="2" fontId="1" fillId="0" borderId="6" xfId="7" applyNumberFormat="1" applyFont="1" applyFill="1" applyBorder="1" applyAlignment="1">
      <alignment horizontal="center" vertical="top" wrapText="1"/>
    </xf>
    <xf numFmtId="0" fontId="1" fillId="0" borderId="4" xfId="7" applyFont="1" applyFill="1" applyBorder="1" applyAlignment="1">
      <alignment horizontal="center" vertical="top" wrapText="1"/>
    </xf>
    <xf numFmtId="0" fontId="1" fillId="0" borderId="5" xfId="7" applyFont="1" applyFill="1" applyBorder="1" applyAlignment="1">
      <alignment horizontal="center" vertical="top" wrapText="1"/>
    </xf>
    <xf numFmtId="0" fontId="1" fillId="0" borderId="6" xfId="7" applyFont="1" applyFill="1" applyBorder="1" applyAlignment="1">
      <alignment horizontal="center" vertical="top" wrapText="1"/>
    </xf>
    <xf numFmtId="10" fontId="1" fillId="3" borderId="1" xfId="7" applyNumberFormat="1" applyFont="1" applyFill="1" applyBorder="1" applyAlignment="1">
      <alignment horizontal="center" vertical="top" wrapText="1"/>
    </xf>
    <xf numFmtId="2" fontId="1" fillId="3" borderId="1" xfId="7" applyNumberFormat="1" applyFont="1" applyFill="1" applyBorder="1" applyAlignment="1">
      <alignment horizontal="center" vertical="top" wrapText="1"/>
    </xf>
    <xf numFmtId="4" fontId="22" fillId="0" borderId="1" xfId="7" applyNumberFormat="1" applyFont="1" applyFill="1" applyBorder="1" applyAlignment="1">
      <alignment horizontal="center" vertical="top" wrapText="1"/>
    </xf>
    <xf numFmtId="0" fontId="18" fillId="0" borderId="1" xfId="7" applyFont="1" applyFill="1" applyBorder="1" applyAlignment="1">
      <alignment horizontal="left" wrapText="1" indent="1"/>
    </xf>
    <xf numFmtId="0" fontId="18" fillId="0" borderId="1" xfId="7" applyFont="1" applyFill="1" applyBorder="1" applyAlignment="1">
      <alignment horizontal="center" vertical="top" wrapText="1"/>
    </xf>
    <xf numFmtId="4" fontId="18" fillId="0" borderId="1" xfId="7" applyNumberFormat="1" applyFont="1" applyFill="1" applyBorder="1" applyAlignment="1">
      <alignment horizontal="center" vertical="top" wrapText="1"/>
    </xf>
    <xf numFmtId="10" fontId="18" fillId="0" borderId="4" xfId="7" applyNumberFormat="1" applyFont="1" applyFill="1" applyBorder="1" applyAlignment="1">
      <alignment horizontal="center" vertical="top" wrapText="1"/>
    </xf>
    <xf numFmtId="10" fontId="18" fillId="0" borderId="5" xfId="7" applyNumberFormat="1" applyFont="1" applyFill="1" applyBorder="1" applyAlignment="1">
      <alignment horizontal="center" vertical="top" wrapText="1"/>
    </xf>
    <xf numFmtId="10" fontId="18" fillId="0" borderId="6" xfId="7" applyNumberFormat="1" applyFont="1" applyFill="1" applyBorder="1" applyAlignment="1">
      <alignment horizontal="center" vertical="top" wrapText="1"/>
    </xf>
    <xf numFmtId="2" fontId="18" fillId="0" borderId="1" xfId="7" applyNumberFormat="1" applyFont="1" applyFill="1" applyBorder="1" applyAlignment="1">
      <alignment horizontal="center" vertical="top" wrapText="1"/>
    </xf>
    <xf numFmtId="10" fontId="18" fillId="0" borderId="1" xfId="7" applyNumberFormat="1" applyFont="1" applyFill="1" applyBorder="1" applyAlignment="1">
      <alignment horizontal="center" vertical="top" wrapText="1"/>
    </xf>
    <xf numFmtId="0" fontId="18" fillId="0" borderId="1" xfId="7" applyFont="1" applyFill="1" applyBorder="1" applyAlignment="1">
      <alignment horizontal="center" wrapText="1"/>
    </xf>
    <xf numFmtId="4" fontId="18" fillId="0" borderId="1" xfId="7" applyNumberFormat="1" applyFont="1" applyFill="1" applyBorder="1" applyAlignment="1">
      <alignment horizontal="center" wrapText="1"/>
    </xf>
    <xf numFmtId="10" fontId="18" fillId="0" borderId="1" xfId="7" applyNumberFormat="1" applyFont="1" applyFill="1" applyBorder="1" applyAlignment="1">
      <alignment horizontal="center" wrapText="1"/>
    </xf>
    <xf numFmtId="2" fontId="18" fillId="0" borderId="1" xfId="7" applyNumberFormat="1" applyFont="1" applyFill="1" applyBorder="1" applyAlignment="1">
      <alignment horizontal="center" wrapText="1"/>
    </xf>
    <xf numFmtId="0" fontId="1" fillId="0" borderId="1" xfId="7" applyFont="1" applyFill="1" applyBorder="1" applyAlignment="1">
      <alignment horizontal="left" wrapText="1" indent="2"/>
    </xf>
    <xf numFmtId="0" fontId="18" fillId="0" borderId="1" xfId="7" applyFont="1" applyFill="1" applyBorder="1" applyAlignment="1">
      <alignment horizontal="left" wrapText="1"/>
    </xf>
    <xf numFmtId="0" fontId="18" fillId="3" borderId="1" xfId="7" applyFont="1" applyFill="1" applyBorder="1" applyAlignment="1">
      <alignment horizontal="left" wrapText="1" indent="1"/>
    </xf>
    <xf numFmtId="0" fontId="1" fillId="3" borderId="1" xfId="7" applyFont="1" applyFill="1" applyBorder="1" applyAlignment="1">
      <alignment horizontal="left" wrapText="1"/>
    </xf>
    <xf numFmtId="4" fontId="1" fillId="3" borderId="1" xfId="7" applyNumberFormat="1" applyFont="1" applyFill="1" applyBorder="1" applyAlignment="1">
      <alignment horizontal="center" wrapText="1"/>
    </xf>
    <xf numFmtId="2" fontId="1" fillId="3" borderId="1" xfId="7" applyNumberFormat="1" applyFont="1" applyFill="1" applyBorder="1" applyAlignment="1">
      <alignment horizontal="center" wrapText="1"/>
    </xf>
    <xf numFmtId="10" fontId="1" fillId="3" borderId="1" xfId="7" applyNumberFormat="1" applyFont="1" applyFill="1" applyBorder="1" applyAlignment="1">
      <alignment horizontal="center" wrapText="1"/>
    </xf>
    <xf numFmtId="0" fontId="1" fillId="0" borderId="4" xfId="7" applyFont="1" applyFill="1" applyBorder="1" applyAlignment="1">
      <alignment horizontal="left" vertical="top" wrapText="1"/>
    </xf>
    <xf numFmtId="0" fontId="1" fillId="0" borderId="5" xfId="7" applyFont="1" applyFill="1" applyBorder="1" applyAlignment="1">
      <alignment horizontal="left" vertical="top" wrapText="1"/>
    </xf>
    <xf numFmtId="0" fontId="1" fillId="0" borderId="6" xfId="7" applyFont="1" applyFill="1" applyBorder="1" applyAlignment="1">
      <alignment horizontal="left" vertical="top" wrapText="1"/>
    </xf>
    <xf numFmtId="4" fontId="1" fillId="0" borderId="4" xfId="7" applyNumberFormat="1" applyFont="1" applyFill="1" applyBorder="1" applyAlignment="1">
      <alignment horizontal="center" vertical="top" wrapText="1"/>
    </xf>
    <xf numFmtId="4" fontId="1" fillId="0" borderId="5" xfId="7" applyNumberFormat="1" applyFont="1" applyFill="1" applyBorder="1" applyAlignment="1">
      <alignment horizontal="center" vertical="top" wrapText="1"/>
    </xf>
    <xf numFmtId="4" fontId="1" fillId="0" borderId="6" xfId="7" applyNumberFormat="1" applyFont="1" applyFill="1" applyBorder="1" applyAlignment="1">
      <alignment horizontal="center" vertical="top" wrapText="1"/>
    </xf>
    <xf numFmtId="10" fontId="1" fillId="0" borderId="4" xfId="7" applyNumberFormat="1" applyFont="1" applyFill="1" applyBorder="1" applyAlignment="1">
      <alignment horizontal="center" vertical="top" wrapText="1"/>
    </xf>
    <xf numFmtId="10" fontId="1" fillId="0" borderId="5" xfId="7" applyNumberFormat="1" applyFont="1" applyFill="1" applyBorder="1" applyAlignment="1">
      <alignment horizontal="center" vertical="top" wrapText="1"/>
    </xf>
    <xf numFmtId="10" fontId="1" fillId="0" borderId="6" xfId="7" applyNumberFormat="1" applyFont="1" applyFill="1" applyBorder="1" applyAlignment="1">
      <alignment horizontal="center" vertical="top" wrapText="1"/>
    </xf>
    <xf numFmtId="0" fontId="1" fillId="0" borderId="4" xfId="7" applyFont="1" applyFill="1" applyBorder="1" applyAlignment="1">
      <alignment horizontal="center" wrapText="1"/>
    </xf>
    <xf numFmtId="0" fontId="1" fillId="0" borderId="5" xfId="7" applyFont="1" applyFill="1" applyBorder="1" applyAlignment="1">
      <alignment horizontal="center" wrapText="1"/>
    </xf>
    <xf numFmtId="0" fontId="1" fillId="0" borderId="6" xfId="7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4" fontId="1" fillId="0" borderId="4" xfId="7" applyNumberFormat="1" applyFont="1" applyFill="1" applyBorder="1" applyAlignment="1">
      <alignment horizontal="center" wrapText="1"/>
    </xf>
    <xf numFmtId="4" fontId="1" fillId="0" borderId="5" xfId="7" applyNumberFormat="1" applyFont="1" applyFill="1" applyBorder="1" applyAlignment="1">
      <alignment horizontal="center" wrapText="1"/>
    </xf>
    <xf numFmtId="4" fontId="1" fillId="0" borderId="6" xfId="7" applyNumberFormat="1" applyFont="1" applyFill="1" applyBorder="1" applyAlignment="1">
      <alignment horizontal="center" wrapText="1"/>
    </xf>
    <xf numFmtId="2" fontId="1" fillId="0" borderId="4" xfId="7" applyNumberFormat="1" applyFont="1" applyFill="1" applyBorder="1" applyAlignment="1">
      <alignment horizontal="center" wrapText="1"/>
    </xf>
    <xf numFmtId="2" fontId="1" fillId="0" borderId="5" xfId="7" applyNumberFormat="1" applyFont="1" applyFill="1" applyBorder="1" applyAlignment="1">
      <alignment horizontal="center" wrapText="1"/>
    </xf>
    <xf numFmtId="2" fontId="1" fillId="0" borderId="6" xfId="7" applyNumberFormat="1" applyFont="1" applyFill="1" applyBorder="1" applyAlignment="1">
      <alignment horizontal="center" wrapText="1"/>
    </xf>
    <xf numFmtId="0" fontId="1" fillId="0" borderId="4" xfId="7" applyFont="1" applyFill="1" applyBorder="1" applyAlignment="1">
      <alignment horizontal="left" wrapText="1" indent="2"/>
    </xf>
    <xf numFmtId="0" fontId="1" fillId="0" borderId="5" xfId="7" applyFont="1" applyFill="1" applyBorder="1" applyAlignment="1">
      <alignment horizontal="left" wrapText="1" indent="2"/>
    </xf>
    <xf numFmtId="0" fontId="1" fillId="0" borderId="6" xfId="7" applyFont="1" applyFill="1" applyBorder="1" applyAlignment="1">
      <alignment horizontal="left" wrapText="1" indent="2"/>
    </xf>
    <xf numFmtId="0" fontId="1" fillId="3" borderId="4" xfId="7" applyFont="1" applyFill="1" applyBorder="1" applyAlignment="1">
      <alignment horizontal="center" vertical="top" wrapText="1"/>
    </xf>
    <xf numFmtId="0" fontId="1" fillId="3" borderId="5" xfId="7" applyFont="1" applyFill="1" applyBorder="1" applyAlignment="1">
      <alignment horizontal="center" vertical="top" wrapText="1"/>
    </xf>
    <xf numFmtId="0" fontId="1" fillId="3" borderId="6" xfId="7" applyFont="1" applyFill="1" applyBorder="1" applyAlignment="1">
      <alignment horizontal="center" vertical="top" wrapText="1"/>
    </xf>
    <xf numFmtId="2" fontId="18" fillId="0" borderId="4" xfId="7" applyNumberFormat="1" applyFont="1" applyFill="1" applyBorder="1" applyAlignment="1">
      <alignment horizontal="center" vertical="top" wrapText="1"/>
    </xf>
    <xf numFmtId="2" fontId="18" fillId="0" borderId="5" xfId="7" applyNumberFormat="1" applyFont="1" applyFill="1" applyBorder="1" applyAlignment="1">
      <alignment horizontal="center" vertical="top" wrapText="1"/>
    </xf>
    <xf numFmtId="2" fontId="18" fillId="0" borderId="6" xfId="7" applyNumberFormat="1" applyFont="1" applyFill="1" applyBorder="1" applyAlignment="1">
      <alignment horizontal="center" vertical="top" wrapText="1"/>
    </xf>
    <xf numFmtId="0" fontId="9" fillId="2" borderId="1" xfId="7" applyFont="1" applyFill="1" applyBorder="1" applyAlignment="1">
      <alignment horizontal="left" vertical="top" wrapText="1"/>
    </xf>
    <xf numFmtId="0" fontId="19" fillId="0" borderId="4" xfId="7" applyFont="1" applyFill="1" applyBorder="1" applyAlignment="1">
      <alignment horizontal="left" wrapText="1"/>
    </xf>
    <xf numFmtId="0" fontId="1" fillId="0" borderId="5" xfId="7" applyFont="1" applyFill="1" applyBorder="1" applyAlignment="1">
      <alignment horizontal="left" wrapText="1"/>
    </xf>
    <xf numFmtId="0" fontId="1" fillId="0" borderId="6" xfId="7" applyFont="1" applyFill="1" applyBorder="1" applyAlignment="1">
      <alignment horizontal="left" wrapText="1"/>
    </xf>
    <xf numFmtId="4" fontId="18" fillId="0" borderId="4" xfId="7" applyNumberFormat="1" applyFont="1" applyFill="1" applyBorder="1" applyAlignment="1">
      <alignment horizontal="center" vertical="top" wrapText="1"/>
    </xf>
    <xf numFmtId="0" fontId="18" fillId="0" borderId="5" xfId="7" applyFont="1" applyFill="1" applyBorder="1" applyAlignment="1">
      <alignment horizontal="center" vertical="top" wrapText="1"/>
    </xf>
    <xf numFmtId="0" fontId="18" fillId="0" borderId="6" xfId="7" applyFont="1" applyFill="1" applyBorder="1" applyAlignment="1">
      <alignment horizontal="center" vertical="top" wrapText="1"/>
    </xf>
    <xf numFmtId="0" fontId="1" fillId="3" borderId="4" xfId="7" applyFont="1" applyFill="1" applyBorder="1" applyAlignment="1">
      <alignment horizontal="center" wrapText="1"/>
    </xf>
    <xf numFmtId="0" fontId="1" fillId="3" borderId="5" xfId="7" applyFont="1" applyFill="1" applyBorder="1" applyAlignment="1">
      <alignment horizontal="center" wrapText="1"/>
    </xf>
    <xf numFmtId="0" fontId="1" fillId="3" borderId="6" xfId="7" applyFont="1" applyFill="1" applyBorder="1" applyAlignment="1">
      <alignment horizontal="center" wrapText="1"/>
    </xf>
    <xf numFmtId="0" fontId="10" fillId="0" borderId="0" xfId="3" applyFont="1" applyFill="1">
      <alignment horizontal="right" vertical="top"/>
    </xf>
    <xf numFmtId="0" fontId="10" fillId="0" borderId="0" xfId="8" applyFont="1" applyFill="1">
      <alignment horizontal="justify"/>
    </xf>
  </cellXfs>
  <cellStyles count="9">
    <cellStyle name="ЗаголовокБланка" xfId="1"/>
    <cellStyle name="ЗаголовокТаблицы" xfId="2"/>
    <cellStyle name="ЗвездочкаСноски" xfId="3"/>
    <cellStyle name="Обычный" xfId="0" builtinId="0"/>
    <cellStyle name="Подстрочный" xfId="4"/>
    <cellStyle name="ПоляЗаполнения" xfId="5"/>
    <cellStyle name="Приложение" xfId="6"/>
    <cellStyle name="Табличный" xfId="7"/>
    <cellStyle name="ТекстСноски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V280"/>
  <sheetViews>
    <sheetView tabSelected="1" view="pageBreakPreview" topLeftCell="B1" zoomScale="75" zoomScaleNormal="86" zoomScaleSheetLayoutView="75" workbookViewId="0">
      <selection activeCell="B190" sqref="B190:AM190"/>
    </sheetView>
  </sheetViews>
  <sheetFormatPr defaultColWidth="2.85546875" defaultRowHeight="11.25" customHeight="1" x14ac:dyDescent="0.3"/>
  <cols>
    <col min="1" max="1" width="3" style="1" customWidth="1"/>
    <col min="2" max="5" width="0.85546875" style="1" customWidth="1"/>
    <col min="6" max="6" width="1.5703125" style="1" customWidth="1"/>
    <col min="7" max="38" width="0.85546875" style="1" customWidth="1"/>
    <col min="39" max="39" width="14.7109375" style="1" customWidth="1"/>
    <col min="40" max="48" width="0.85546875" style="1" customWidth="1"/>
    <col min="49" max="49" width="11" style="1" customWidth="1"/>
    <col min="50" max="74" width="0.85546875" style="1" customWidth="1"/>
    <col min="75" max="75" width="2.140625" style="1" customWidth="1"/>
    <col min="76" max="86" width="0.85546875" style="1" customWidth="1"/>
    <col min="87" max="87" width="2.140625" style="1" customWidth="1"/>
    <col min="88" max="94" width="0.85546875" style="1" customWidth="1"/>
    <col min="95" max="95" width="2" style="1" customWidth="1"/>
    <col min="96" max="111" width="0.85546875" style="1" customWidth="1"/>
    <col min="112" max="112" width="0.7109375" style="1" customWidth="1"/>
    <col min="113" max="113" width="0.7109375" style="1" hidden="1" customWidth="1"/>
    <col min="114" max="114" width="0.85546875" style="1" hidden="1" customWidth="1"/>
    <col min="115" max="127" width="0.85546875" style="1" customWidth="1"/>
    <col min="128" max="128" width="4.28515625" style="1" customWidth="1"/>
    <col min="129" max="139" width="0.85546875" style="1" customWidth="1"/>
    <col min="140" max="140" width="2.140625" style="1" customWidth="1"/>
    <col min="141" max="182" width="0.85546875" style="1" customWidth="1"/>
    <col min="183" max="183" width="28" style="1" customWidth="1"/>
    <col min="184" max="184" width="14.42578125" style="3" hidden="1" customWidth="1"/>
    <col min="185" max="185" width="13.5703125" style="3" hidden="1" customWidth="1"/>
    <col min="186" max="186" width="13.85546875" style="3" hidden="1" customWidth="1"/>
    <col min="187" max="187" width="16.5703125" style="3" hidden="1" customWidth="1"/>
    <col min="188" max="188" width="13.5703125" style="3" hidden="1" customWidth="1"/>
    <col min="189" max="255" width="0.85546875" style="1" customWidth="1"/>
    <col min="256" max="256" width="2.85546875" style="1" bestFit="1"/>
    <col min="257" max="16384" width="2.85546875" style="1"/>
  </cols>
  <sheetData>
    <row r="2" spans="2:188" ht="18" customHeight="1" x14ac:dyDescent="0.3">
      <c r="GA2" s="2" t="s">
        <v>0</v>
      </c>
    </row>
    <row r="4" spans="2:188" ht="11.25" customHeight="1" x14ac:dyDescent="0.3">
      <c r="FU4" s="16" t="s">
        <v>1</v>
      </c>
      <c r="FV4" s="16"/>
      <c r="FW4" s="16"/>
      <c r="FX4" s="16"/>
      <c r="FY4" s="16"/>
      <c r="FZ4" s="16"/>
      <c r="GA4" s="16"/>
    </row>
    <row r="5" spans="2:188" ht="24.95" customHeight="1" x14ac:dyDescent="0.3">
      <c r="FU5" s="16" t="s">
        <v>2</v>
      </c>
      <c r="FV5" s="16"/>
      <c r="FW5" s="16"/>
      <c r="FX5" s="16"/>
      <c r="FY5" s="16"/>
      <c r="FZ5" s="16"/>
      <c r="GA5" s="16"/>
    </row>
    <row r="6" spans="2:188" ht="14.25" customHeight="1" x14ac:dyDescent="0.3">
      <c r="B6" s="17" t="s">
        <v>3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</row>
    <row r="7" spans="2:188" ht="11.25" customHeight="1" x14ac:dyDescent="0.3">
      <c r="FU7" s="18" t="s">
        <v>4</v>
      </c>
      <c r="FV7" s="18"/>
      <c r="FW7" s="18"/>
      <c r="FX7" s="18"/>
      <c r="FY7" s="18"/>
      <c r="FZ7" s="18"/>
      <c r="GA7" s="18"/>
    </row>
    <row r="8" spans="2:188" ht="3" customHeight="1" x14ac:dyDescent="0.3"/>
    <row r="9" spans="2:188" ht="18.75" customHeight="1" x14ac:dyDescent="0.3">
      <c r="B9" s="19" t="s">
        <v>86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</row>
    <row r="11" spans="2:188" ht="27" customHeight="1" x14ac:dyDescent="0.3">
      <c r="B11" s="20" t="s">
        <v>5</v>
      </c>
      <c r="C11" s="21"/>
      <c r="D11" s="21"/>
      <c r="E11" s="21"/>
      <c r="F11" s="22"/>
      <c r="G11" s="20" t="s">
        <v>6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2"/>
      <c r="AN11" s="20" t="s">
        <v>7</v>
      </c>
      <c r="AO11" s="21"/>
      <c r="AP11" s="21"/>
      <c r="AQ11" s="21"/>
      <c r="AR11" s="21"/>
      <c r="AS11" s="21"/>
      <c r="AT11" s="21"/>
      <c r="AU11" s="21"/>
      <c r="AV11" s="21"/>
      <c r="AW11" s="22"/>
      <c r="AX11" s="20" t="s">
        <v>8</v>
      </c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2"/>
      <c r="BJ11" s="26" t="s">
        <v>87</v>
      </c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8"/>
      <c r="CU11" s="20" t="s">
        <v>82</v>
      </c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2"/>
      <c r="DK11" s="26" t="s">
        <v>9</v>
      </c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8"/>
      <c r="EV11" s="20" t="s">
        <v>82</v>
      </c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2"/>
      <c r="FL11" s="20" t="s">
        <v>10</v>
      </c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4"/>
      <c r="GC11" s="4"/>
      <c r="GD11" s="4"/>
      <c r="GE11" s="4"/>
      <c r="GF11" s="4"/>
    </row>
    <row r="12" spans="2:188" ht="38.25" customHeight="1" x14ac:dyDescent="0.2">
      <c r="B12" s="23"/>
      <c r="C12" s="24"/>
      <c r="D12" s="24"/>
      <c r="E12" s="24"/>
      <c r="F12" s="25"/>
      <c r="G12" s="2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5"/>
      <c r="AN12" s="23"/>
      <c r="AO12" s="24"/>
      <c r="AP12" s="24"/>
      <c r="AQ12" s="24"/>
      <c r="AR12" s="24"/>
      <c r="AS12" s="24"/>
      <c r="AT12" s="24"/>
      <c r="AU12" s="24"/>
      <c r="AV12" s="24"/>
      <c r="AW12" s="25"/>
      <c r="AX12" s="23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5"/>
      <c r="BJ12" s="29" t="s">
        <v>11</v>
      </c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 t="s">
        <v>12</v>
      </c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 t="s">
        <v>13</v>
      </c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3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5"/>
      <c r="DK12" s="29" t="s">
        <v>11</v>
      </c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 t="s">
        <v>12</v>
      </c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 t="s">
        <v>13</v>
      </c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3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5"/>
      <c r="FL12" s="23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5">
        <v>2016</v>
      </c>
      <c r="GC12" s="5">
        <v>2017</v>
      </c>
      <c r="GD12" s="5">
        <v>2018</v>
      </c>
      <c r="GE12" s="5">
        <v>2019</v>
      </c>
      <c r="GF12" s="5">
        <v>2020</v>
      </c>
    </row>
    <row r="13" spans="2:188" ht="11.25" customHeight="1" x14ac:dyDescent="0.3">
      <c r="B13" s="30">
        <v>1</v>
      </c>
      <c r="C13" s="30"/>
      <c r="D13" s="30"/>
      <c r="E13" s="30"/>
      <c r="F13" s="30"/>
      <c r="G13" s="30">
        <v>2</v>
      </c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>
        <v>3</v>
      </c>
      <c r="AO13" s="30"/>
      <c r="AP13" s="30"/>
      <c r="AQ13" s="30"/>
      <c r="AR13" s="30"/>
      <c r="AS13" s="30"/>
      <c r="AT13" s="30"/>
      <c r="AU13" s="30"/>
      <c r="AV13" s="30"/>
      <c r="AW13" s="30"/>
      <c r="AX13" s="30">
        <v>4</v>
      </c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>
        <v>5</v>
      </c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>
        <v>6</v>
      </c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>
        <v>7</v>
      </c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>
        <v>8</v>
      </c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>
        <v>9</v>
      </c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>
        <v>10</v>
      </c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>
        <v>11</v>
      </c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>
        <v>12</v>
      </c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>
        <v>13</v>
      </c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20"/>
      <c r="GB13" s="6"/>
      <c r="GC13" s="6"/>
      <c r="GD13" s="6"/>
      <c r="GE13" s="6"/>
      <c r="GF13" s="6"/>
    </row>
    <row r="14" spans="2:188" s="10" customFormat="1" ht="18" customHeight="1" x14ac:dyDescent="0.3">
      <c r="B14" s="31" t="s">
        <v>14</v>
      </c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6"/>
      <c r="GC14" s="6"/>
      <c r="GD14" s="6"/>
      <c r="GE14" s="6"/>
      <c r="GF14" s="6"/>
    </row>
    <row r="15" spans="2:188" ht="15" customHeight="1" x14ac:dyDescent="0.3">
      <c r="B15" s="33" t="s">
        <v>15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6"/>
      <c r="GC15" s="6"/>
      <c r="GD15" s="6"/>
      <c r="GE15" s="6"/>
      <c r="GF15" s="6"/>
    </row>
    <row r="16" spans="2:188" ht="15" customHeight="1" x14ac:dyDescent="0.3">
      <c r="B16" s="35" t="s">
        <v>16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35"/>
      <c r="FA16" s="35"/>
      <c r="FB16" s="35"/>
      <c r="FC16" s="35"/>
      <c r="FD16" s="35"/>
      <c r="FE16" s="35"/>
      <c r="FF16" s="35"/>
      <c r="FG16" s="35"/>
      <c r="FH16" s="35"/>
      <c r="FI16" s="35"/>
      <c r="FJ16" s="35"/>
      <c r="FK16" s="35"/>
      <c r="FL16" s="35"/>
      <c r="FM16" s="35"/>
      <c r="FN16" s="35"/>
      <c r="FO16" s="35"/>
      <c r="FP16" s="35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6"/>
      <c r="GC16" s="6"/>
      <c r="GD16" s="6"/>
      <c r="GE16" s="6"/>
      <c r="GF16" s="6"/>
    </row>
    <row r="17" spans="2:188" ht="53.25" customHeight="1" x14ac:dyDescent="0.3">
      <c r="B17" s="36" t="s">
        <v>94</v>
      </c>
      <c r="C17" s="36"/>
      <c r="D17" s="36"/>
      <c r="E17" s="36"/>
      <c r="F17" s="36"/>
      <c r="G17" s="37" t="s">
        <v>17</v>
      </c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9">
        <v>1</v>
      </c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8"/>
      <c r="DL17" s="38"/>
      <c r="DM17" s="38"/>
      <c r="DN17" s="38"/>
      <c r="DO17" s="38"/>
      <c r="DP17" s="38"/>
      <c r="DQ17" s="38"/>
      <c r="DR17" s="38"/>
      <c r="DS17" s="38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8"/>
      <c r="EF17" s="38"/>
      <c r="EG17" s="38"/>
      <c r="EH17" s="38"/>
      <c r="EI17" s="38"/>
      <c r="EJ17" s="38"/>
      <c r="EK17" s="40"/>
      <c r="EL17" s="40"/>
      <c r="EM17" s="40"/>
      <c r="EN17" s="40"/>
      <c r="EO17" s="40"/>
      <c r="EP17" s="40"/>
      <c r="EQ17" s="40"/>
      <c r="ER17" s="40"/>
      <c r="ES17" s="40"/>
      <c r="ET17" s="40"/>
      <c r="EU17" s="40"/>
      <c r="EV17" s="39">
        <v>1</v>
      </c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1"/>
      <c r="FW17" s="41"/>
      <c r="FX17" s="41"/>
      <c r="FY17" s="41"/>
      <c r="FZ17" s="41"/>
      <c r="GA17" s="41"/>
      <c r="GB17" s="6"/>
      <c r="GC17" s="6"/>
      <c r="GD17" s="6"/>
      <c r="GE17" s="6"/>
      <c r="GF17" s="6"/>
    </row>
    <row r="18" spans="2:188" ht="15" customHeight="1" x14ac:dyDescent="0.3">
      <c r="B18" s="42" t="s">
        <v>18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35" t="s">
        <v>19</v>
      </c>
      <c r="AO18" s="35"/>
      <c r="AP18" s="35"/>
      <c r="AQ18" s="35"/>
      <c r="AR18" s="35"/>
      <c r="AS18" s="35"/>
      <c r="AT18" s="35"/>
      <c r="AU18" s="35"/>
      <c r="AV18" s="35"/>
      <c r="AW18" s="35"/>
      <c r="AX18" s="35" t="s">
        <v>88</v>
      </c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8">
        <v>35770</v>
      </c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>
        <v>12900</v>
      </c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9">
        <f>BX18/BJ18</f>
        <v>0.36063740564719038</v>
      </c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8">
        <v>105546.5</v>
      </c>
      <c r="DL18" s="38"/>
      <c r="DM18" s="38"/>
      <c r="DN18" s="38"/>
      <c r="DO18" s="38"/>
      <c r="DP18" s="38"/>
      <c r="DQ18" s="38"/>
      <c r="DR18" s="38"/>
      <c r="DS18" s="38"/>
      <c r="DT18" s="38"/>
      <c r="DU18" s="38"/>
      <c r="DV18" s="38"/>
      <c r="DW18" s="38"/>
      <c r="DX18" s="38"/>
      <c r="DY18" s="38">
        <v>72900</v>
      </c>
      <c r="DZ18" s="38"/>
      <c r="EA18" s="38"/>
      <c r="EB18" s="38"/>
      <c r="EC18" s="38"/>
      <c r="ED18" s="38"/>
      <c r="EE18" s="38"/>
      <c r="EF18" s="38"/>
      <c r="EG18" s="38"/>
      <c r="EH18" s="38"/>
      <c r="EI18" s="38"/>
      <c r="EJ18" s="38"/>
      <c r="EK18" s="39">
        <f>DY18/DK18</f>
        <v>0.69069083295040579</v>
      </c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5"/>
      <c r="FM18" s="35"/>
      <c r="FN18" s="35"/>
      <c r="FO18" s="35"/>
      <c r="FP18" s="35"/>
      <c r="FQ18" s="35"/>
      <c r="FR18" s="35"/>
      <c r="FS18" s="35"/>
      <c r="FT18" s="35"/>
      <c r="FU18" s="35"/>
      <c r="FV18" s="35"/>
      <c r="FW18" s="35"/>
      <c r="FX18" s="35"/>
      <c r="FY18" s="35"/>
      <c r="FZ18" s="35"/>
      <c r="GA18" s="35"/>
      <c r="GB18" s="6"/>
      <c r="GC18" s="6"/>
      <c r="GD18" s="6"/>
      <c r="GE18" s="6"/>
      <c r="GF18" s="6"/>
    </row>
    <row r="19" spans="2:188" ht="15" customHeight="1" x14ac:dyDescent="0.3">
      <c r="B19" s="42" t="s">
        <v>20</v>
      </c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8"/>
      <c r="CH19" s="38"/>
      <c r="CI19" s="38"/>
      <c r="CJ19" s="35"/>
      <c r="CK19" s="35"/>
      <c r="CL19" s="35"/>
      <c r="CM19" s="35"/>
      <c r="CN19" s="35"/>
      <c r="CO19" s="35"/>
      <c r="CP19" s="35"/>
      <c r="CQ19" s="35"/>
      <c r="CR19" s="35"/>
      <c r="CS19" s="35"/>
      <c r="CT19" s="35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8"/>
      <c r="DL19" s="38"/>
      <c r="DM19" s="38"/>
      <c r="DN19" s="38"/>
      <c r="DO19" s="38"/>
      <c r="DP19" s="38"/>
      <c r="DQ19" s="38"/>
      <c r="DR19" s="38"/>
      <c r="DS19" s="38"/>
      <c r="DT19" s="38"/>
      <c r="DU19" s="38"/>
      <c r="DV19" s="38"/>
      <c r="DW19" s="38"/>
      <c r="DX19" s="38"/>
      <c r="DY19" s="38"/>
      <c r="DZ19" s="38"/>
      <c r="EA19" s="38"/>
      <c r="EB19" s="38"/>
      <c r="EC19" s="38"/>
      <c r="ED19" s="38"/>
      <c r="EE19" s="38"/>
      <c r="EF19" s="38"/>
      <c r="EG19" s="38"/>
      <c r="EH19" s="38"/>
      <c r="EI19" s="38"/>
      <c r="EJ19" s="38"/>
      <c r="EK19" s="35"/>
      <c r="EL19" s="35"/>
      <c r="EM19" s="35"/>
      <c r="EN19" s="35"/>
      <c r="EO19" s="35"/>
      <c r="EP19" s="35"/>
      <c r="EQ19" s="35"/>
      <c r="ER19" s="35"/>
      <c r="ES19" s="35"/>
      <c r="ET19" s="35"/>
      <c r="EU19" s="35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5"/>
      <c r="FM19" s="35"/>
      <c r="FN19" s="35"/>
      <c r="FO19" s="35"/>
      <c r="FP19" s="35"/>
      <c r="FQ19" s="35"/>
      <c r="FR19" s="35"/>
      <c r="FS19" s="35"/>
      <c r="FT19" s="35"/>
      <c r="FU19" s="35"/>
      <c r="FV19" s="35"/>
      <c r="FW19" s="35"/>
      <c r="FX19" s="35"/>
      <c r="FY19" s="35"/>
      <c r="FZ19" s="35"/>
      <c r="GA19" s="35"/>
      <c r="GB19" s="6"/>
      <c r="GC19" s="6"/>
      <c r="GD19" s="6"/>
      <c r="GE19" s="6"/>
      <c r="GF19" s="6"/>
    </row>
    <row r="20" spans="2:188" ht="13.5" customHeight="1" x14ac:dyDescent="0.3">
      <c r="B20" s="43" t="s">
        <v>21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4" t="s">
        <v>19</v>
      </c>
      <c r="AO20" s="44"/>
      <c r="AP20" s="44"/>
      <c r="AQ20" s="44"/>
      <c r="AR20" s="44"/>
      <c r="AS20" s="44"/>
      <c r="AT20" s="44"/>
      <c r="AU20" s="44"/>
      <c r="AV20" s="44"/>
      <c r="AW20" s="44"/>
      <c r="AX20" s="44" t="s">
        <v>88</v>
      </c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5">
        <f>BJ18</f>
        <v>35770</v>
      </c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>
        <f>BX18</f>
        <v>12900</v>
      </c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6">
        <f>BX20/BJ20</f>
        <v>0.36063740564719038</v>
      </c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45">
        <f>DK18</f>
        <v>105546.5</v>
      </c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>
        <f>DY18</f>
        <v>72900</v>
      </c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6">
        <f>DY20/DK20</f>
        <v>0.69069083295040579</v>
      </c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5"/>
      <c r="FM20" s="35"/>
      <c r="FN20" s="35"/>
      <c r="FO20" s="35"/>
      <c r="FP20" s="35"/>
      <c r="FQ20" s="35"/>
      <c r="FR20" s="35"/>
      <c r="FS20" s="35"/>
      <c r="FT20" s="35"/>
      <c r="FU20" s="35"/>
      <c r="FV20" s="35"/>
      <c r="FW20" s="35"/>
      <c r="FX20" s="35"/>
      <c r="FY20" s="35"/>
      <c r="FZ20" s="35"/>
      <c r="GA20" s="35"/>
      <c r="GB20" s="6">
        <v>12000</v>
      </c>
      <c r="GC20" s="6">
        <v>12000</v>
      </c>
      <c r="GD20" s="6">
        <v>18324</v>
      </c>
      <c r="GE20" s="6">
        <v>11676</v>
      </c>
      <c r="GF20" s="6"/>
    </row>
    <row r="21" spans="2:188" ht="94.5" customHeight="1" x14ac:dyDescent="0.3">
      <c r="B21" s="36" t="s">
        <v>95</v>
      </c>
      <c r="C21" s="36"/>
      <c r="D21" s="36"/>
      <c r="E21" s="36"/>
      <c r="F21" s="36"/>
      <c r="G21" s="37" t="s">
        <v>28</v>
      </c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>
        <v>1</v>
      </c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8"/>
      <c r="DL21" s="38"/>
      <c r="DM21" s="38"/>
      <c r="DN21" s="38"/>
      <c r="DO21" s="38"/>
      <c r="DP21" s="38"/>
      <c r="DQ21" s="38"/>
      <c r="DR21" s="38"/>
      <c r="DS21" s="38"/>
      <c r="DT21" s="38"/>
      <c r="DU21" s="38"/>
      <c r="DV21" s="38"/>
      <c r="DW21" s="38"/>
      <c r="DX21" s="38"/>
      <c r="DY21" s="38"/>
      <c r="DZ21" s="38"/>
      <c r="EA21" s="38"/>
      <c r="EB21" s="38"/>
      <c r="EC21" s="38"/>
      <c r="ED21" s="38"/>
      <c r="EE21" s="38"/>
      <c r="EF21" s="38"/>
      <c r="EG21" s="38"/>
      <c r="EH21" s="38"/>
      <c r="EI21" s="38"/>
      <c r="EJ21" s="38"/>
      <c r="EK21" s="38"/>
      <c r="EL21" s="38"/>
      <c r="EM21" s="38"/>
      <c r="EN21" s="38"/>
      <c r="EO21" s="38"/>
      <c r="EP21" s="38"/>
      <c r="EQ21" s="38"/>
      <c r="ER21" s="38"/>
      <c r="ES21" s="38"/>
      <c r="ET21" s="38"/>
      <c r="EU21" s="38"/>
      <c r="EV21" s="39">
        <v>1</v>
      </c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1"/>
      <c r="FW21" s="41"/>
      <c r="FX21" s="41"/>
      <c r="FY21" s="41"/>
      <c r="FZ21" s="41"/>
      <c r="GA21" s="41"/>
      <c r="GB21" s="6"/>
      <c r="GC21" s="6"/>
      <c r="GD21" s="6"/>
      <c r="GE21" s="6"/>
      <c r="GF21" s="6"/>
    </row>
    <row r="22" spans="2:188" ht="15" customHeight="1" x14ac:dyDescent="0.3">
      <c r="B22" s="42" t="s">
        <v>18</v>
      </c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4" t="s">
        <v>19</v>
      </c>
      <c r="AO22" s="44"/>
      <c r="AP22" s="44"/>
      <c r="AQ22" s="44"/>
      <c r="AR22" s="44"/>
      <c r="AS22" s="44"/>
      <c r="AT22" s="44"/>
      <c r="AU22" s="44"/>
      <c r="AV22" s="44"/>
      <c r="AW22" s="44"/>
      <c r="AX22" s="44" t="s">
        <v>88</v>
      </c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5">
        <v>25284</v>
      </c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>
        <v>24854.44</v>
      </c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6">
        <f>BX22/BJ22</f>
        <v>0.98301059958867265</v>
      </c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5">
        <v>90497.5</v>
      </c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>
        <v>76744.06</v>
      </c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6">
        <f>DY22/DK22</f>
        <v>0.84802408906323379</v>
      </c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35"/>
      <c r="FM22" s="35"/>
      <c r="FN22" s="35"/>
      <c r="FO22" s="35"/>
      <c r="FP22" s="35"/>
      <c r="FQ22" s="35"/>
      <c r="FR22" s="35"/>
      <c r="FS22" s="35"/>
      <c r="FT22" s="35"/>
      <c r="FU22" s="35"/>
      <c r="FV22" s="35"/>
      <c r="FW22" s="35"/>
      <c r="FX22" s="35"/>
      <c r="FY22" s="35"/>
      <c r="FZ22" s="35"/>
      <c r="GA22" s="35"/>
      <c r="GB22" s="6"/>
      <c r="GC22" s="6"/>
      <c r="GD22" s="6"/>
      <c r="GE22" s="6"/>
      <c r="GF22" s="6"/>
    </row>
    <row r="23" spans="2:188" ht="18" customHeight="1" x14ac:dyDescent="0.3">
      <c r="B23" s="42" t="s">
        <v>20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6"/>
      <c r="GC23" s="6"/>
      <c r="GD23" s="6"/>
      <c r="GE23" s="6"/>
      <c r="GF23" s="6"/>
    </row>
    <row r="24" spans="2:188" ht="14.25" customHeight="1" x14ac:dyDescent="0.3">
      <c r="B24" s="43" t="s">
        <v>21</v>
      </c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4" t="s">
        <v>19</v>
      </c>
      <c r="AO24" s="44"/>
      <c r="AP24" s="44"/>
      <c r="AQ24" s="44"/>
      <c r="AR24" s="44"/>
      <c r="AS24" s="44"/>
      <c r="AT24" s="44"/>
      <c r="AU24" s="44"/>
      <c r="AV24" s="44"/>
      <c r="AW24" s="44"/>
      <c r="AX24" s="44" t="s">
        <v>88</v>
      </c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5">
        <f>BJ22</f>
        <v>25284</v>
      </c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>
        <f>BX22</f>
        <v>24854.44</v>
      </c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6">
        <f>BX24/BJ24</f>
        <v>0.98301059958867265</v>
      </c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5">
        <f>DK22</f>
        <v>90497.5</v>
      </c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>
        <f>DY22</f>
        <v>76744.06</v>
      </c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6">
        <f>DY24/DK24</f>
        <v>0.84802408906323379</v>
      </c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6">
        <v>8891.26</v>
      </c>
      <c r="GC24" s="6">
        <v>13400.26</v>
      </c>
      <c r="GD24" s="6">
        <v>15191.49</v>
      </c>
      <c r="GE24" s="6">
        <v>14406.61</v>
      </c>
      <c r="GF24" s="6"/>
    </row>
    <row r="25" spans="2:188" ht="154.5" customHeight="1" x14ac:dyDescent="0.3">
      <c r="B25" s="36" t="s">
        <v>96</v>
      </c>
      <c r="C25" s="36"/>
      <c r="D25" s="36"/>
      <c r="E25" s="36"/>
      <c r="F25" s="36"/>
      <c r="G25" s="37" t="s">
        <v>29</v>
      </c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>
        <v>1</v>
      </c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8"/>
      <c r="DL25" s="38"/>
      <c r="DM25" s="38"/>
      <c r="DN25" s="38"/>
      <c r="DO25" s="38"/>
      <c r="DP25" s="38"/>
      <c r="DQ25" s="38"/>
      <c r="DR25" s="38"/>
      <c r="DS25" s="38"/>
      <c r="DT25" s="38"/>
      <c r="DU25" s="38"/>
      <c r="DV25" s="38"/>
      <c r="DW25" s="38"/>
      <c r="DX25" s="38"/>
      <c r="DY25" s="38"/>
      <c r="DZ25" s="38"/>
      <c r="EA25" s="38"/>
      <c r="EB25" s="38"/>
      <c r="EC25" s="38"/>
      <c r="ED25" s="38"/>
      <c r="EE25" s="38"/>
      <c r="EF25" s="38"/>
      <c r="EG25" s="38"/>
      <c r="EH25" s="38"/>
      <c r="EI25" s="38"/>
      <c r="EJ25" s="38"/>
      <c r="EK25" s="38"/>
      <c r="EL25" s="38"/>
      <c r="EM25" s="38"/>
      <c r="EN25" s="38"/>
      <c r="EO25" s="38"/>
      <c r="EP25" s="38"/>
      <c r="EQ25" s="38"/>
      <c r="ER25" s="38"/>
      <c r="ES25" s="38"/>
      <c r="ET25" s="38"/>
      <c r="EU25" s="38"/>
      <c r="EV25" s="39">
        <v>1</v>
      </c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47"/>
      <c r="FM25" s="47"/>
      <c r="FN25" s="47"/>
      <c r="FO25" s="47"/>
      <c r="FP25" s="47"/>
      <c r="FQ25" s="47"/>
      <c r="FR25" s="47"/>
      <c r="FS25" s="47"/>
      <c r="FT25" s="47"/>
      <c r="FU25" s="47"/>
      <c r="FV25" s="47"/>
      <c r="FW25" s="47"/>
      <c r="FX25" s="47"/>
      <c r="FY25" s="47"/>
      <c r="FZ25" s="47"/>
      <c r="GA25" s="47"/>
      <c r="GB25" s="6"/>
      <c r="GC25" s="6"/>
      <c r="GD25" s="6"/>
      <c r="GE25" s="6"/>
      <c r="GF25" s="6"/>
    </row>
    <row r="26" spans="2:188" ht="15" customHeight="1" x14ac:dyDescent="0.3">
      <c r="B26" s="42" t="s">
        <v>18</v>
      </c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4" t="s">
        <v>19</v>
      </c>
      <c r="AO26" s="44"/>
      <c r="AP26" s="44"/>
      <c r="AQ26" s="44"/>
      <c r="AR26" s="44"/>
      <c r="AS26" s="44"/>
      <c r="AT26" s="44"/>
      <c r="AU26" s="44"/>
      <c r="AV26" s="44"/>
      <c r="AW26" s="44"/>
      <c r="AX26" s="44" t="s">
        <v>88</v>
      </c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5">
        <v>7100</v>
      </c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>
        <v>6958</v>
      </c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6">
        <f>BX26/BJ26</f>
        <v>0.98</v>
      </c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5">
        <v>40457</v>
      </c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>
        <v>35338</v>
      </c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6">
        <f>DY26/DK26</f>
        <v>0.87347059841313002</v>
      </c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35"/>
      <c r="FM26" s="35"/>
      <c r="FN26" s="35"/>
      <c r="FO26" s="35"/>
      <c r="FP26" s="35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6"/>
      <c r="GC26" s="6"/>
      <c r="GD26" s="6"/>
      <c r="GE26" s="6"/>
      <c r="GF26" s="6"/>
    </row>
    <row r="27" spans="2:188" ht="15" customHeight="1" x14ac:dyDescent="0.3">
      <c r="B27" s="42" t="s">
        <v>20</v>
      </c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35"/>
      <c r="FM27" s="35"/>
      <c r="FN27" s="35"/>
      <c r="FO27" s="35"/>
      <c r="FP27" s="35"/>
      <c r="FQ27" s="35"/>
      <c r="FR27" s="35"/>
      <c r="FS27" s="35"/>
      <c r="FT27" s="35"/>
      <c r="FU27" s="35"/>
      <c r="FV27" s="35"/>
      <c r="FW27" s="35"/>
      <c r="FX27" s="35"/>
      <c r="FY27" s="35"/>
      <c r="FZ27" s="35"/>
      <c r="GA27" s="35"/>
      <c r="GB27" s="6"/>
      <c r="GC27" s="6"/>
      <c r="GD27" s="6"/>
      <c r="GE27" s="6"/>
      <c r="GF27" s="6"/>
    </row>
    <row r="28" spans="2:188" ht="14.25" customHeight="1" x14ac:dyDescent="0.3">
      <c r="B28" s="43" t="s">
        <v>21</v>
      </c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4" t="s">
        <v>19</v>
      </c>
      <c r="AO28" s="44"/>
      <c r="AP28" s="44"/>
      <c r="AQ28" s="44"/>
      <c r="AR28" s="44"/>
      <c r="AS28" s="44"/>
      <c r="AT28" s="44"/>
      <c r="AU28" s="44"/>
      <c r="AV28" s="44"/>
      <c r="AW28" s="44"/>
      <c r="AX28" s="44" t="s">
        <v>88</v>
      </c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5">
        <f>BJ26</f>
        <v>7100</v>
      </c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>
        <f>BX26</f>
        <v>6958</v>
      </c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6">
        <f>BX28/BJ28</f>
        <v>0.98</v>
      </c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5">
        <f>DK26</f>
        <v>40457</v>
      </c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>
        <f>DY26</f>
        <v>35338</v>
      </c>
      <c r="DZ28" s="45"/>
      <c r="EA28" s="45"/>
      <c r="EB28" s="45"/>
      <c r="EC28" s="45"/>
      <c r="ED28" s="45"/>
      <c r="EE28" s="45"/>
      <c r="EF28" s="45"/>
      <c r="EG28" s="45"/>
      <c r="EH28" s="45"/>
      <c r="EI28" s="45"/>
      <c r="EJ28" s="45"/>
      <c r="EK28" s="46">
        <f>DY28/DK28</f>
        <v>0.87347059841313002</v>
      </c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35"/>
      <c r="FM28" s="35"/>
      <c r="FN28" s="35"/>
      <c r="FO28" s="35"/>
      <c r="FP28" s="35"/>
      <c r="FQ28" s="35"/>
      <c r="FR28" s="35"/>
      <c r="FS28" s="35"/>
      <c r="FT28" s="35"/>
      <c r="FU28" s="35"/>
      <c r="FV28" s="35"/>
      <c r="FW28" s="35"/>
      <c r="FX28" s="35"/>
      <c r="FY28" s="35"/>
      <c r="FZ28" s="35"/>
      <c r="GA28" s="35"/>
      <c r="GB28" s="6">
        <v>5400</v>
      </c>
      <c r="GC28" s="6">
        <v>0</v>
      </c>
      <c r="GD28" s="6">
        <v>12300</v>
      </c>
      <c r="GE28" s="6">
        <v>4500</v>
      </c>
      <c r="GF28" s="6"/>
    </row>
    <row r="29" spans="2:188" ht="134.25" customHeight="1" x14ac:dyDescent="0.3">
      <c r="B29" s="48" t="s">
        <v>97</v>
      </c>
      <c r="C29" s="48"/>
      <c r="D29" s="48"/>
      <c r="E29" s="48"/>
      <c r="F29" s="48"/>
      <c r="G29" s="37" t="s">
        <v>30</v>
      </c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9">
        <v>1</v>
      </c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8"/>
      <c r="DL29" s="38"/>
      <c r="DM29" s="38"/>
      <c r="DN29" s="38"/>
      <c r="DO29" s="38"/>
      <c r="DP29" s="38"/>
      <c r="DQ29" s="38"/>
      <c r="DR29" s="38"/>
      <c r="DS29" s="38"/>
      <c r="DT29" s="38"/>
      <c r="DU29" s="38"/>
      <c r="DV29" s="38"/>
      <c r="DW29" s="38"/>
      <c r="DX29" s="38"/>
      <c r="DY29" s="38"/>
      <c r="DZ29" s="38"/>
      <c r="EA29" s="38"/>
      <c r="EB29" s="38"/>
      <c r="EC29" s="38"/>
      <c r="ED29" s="38"/>
      <c r="EE29" s="38"/>
      <c r="EF29" s="38"/>
      <c r="EG29" s="38"/>
      <c r="EH29" s="38"/>
      <c r="EI29" s="38"/>
      <c r="EJ29" s="38"/>
      <c r="EK29" s="38"/>
      <c r="EL29" s="38"/>
      <c r="EM29" s="38"/>
      <c r="EN29" s="38"/>
      <c r="EO29" s="38"/>
      <c r="EP29" s="38"/>
      <c r="EQ29" s="38"/>
      <c r="ER29" s="38"/>
      <c r="ES29" s="38"/>
      <c r="ET29" s="38"/>
      <c r="EU29" s="38"/>
      <c r="EV29" s="39">
        <v>1</v>
      </c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6"/>
      <c r="GC29" s="6"/>
      <c r="GD29" s="6"/>
      <c r="GE29" s="6"/>
      <c r="GF29" s="6"/>
    </row>
    <row r="30" spans="2:188" ht="15" customHeight="1" x14ac:dyDescent="0.3">
      <c r="B30" s="42" t="s">
        <v>18</v>
      </c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4" t="s">
        <v>19</v>
      </c>
      <c r="AO30" s="44"/>
      <c r="AP30" s="44"/>
      <c r="AQ30" s="44"/>
      <c r="AR30" s="44"/>
      <c r="AS30" s="44"/>
      <c r="AT30" s="44"/>
      <c r="AU30" s="44"/>
      <c r="AV30" s="44"/>
      <c r="AW30" s="44"/>
      <c r="AX30" s="44" t="s">
        <v>88</v>
      </c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5">
        <v>7300</v>
      </c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>
        <v>2281.0500000000002</v>
      </c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6">
        <f>BX30/BJ30</f>
        <v>0.31247260273972605</v>
      </c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5">
        <v>46429.5</v>
      </c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>
        <v>37260.01</v>
      </c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6">
        <f>DY30/DK30</f>
        <v>0.80250724216284908</v>
      </c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35"/>
      <c r="FM30" s="35"/>
      <c r="FN30" s="35"/>
      <c r="FO30" s="35"/>
      <c r="FP30" s="35"/>
      <c r="FQ30" s="35"/>
      <c r="FR30" s="35"/>
      <c r="FS30" s="35"/>
      <c r="FT30" s="35"/>
      <c r="FU30" s="35"/>
      <c r="FV30" s="35"/>
      <c r="FW30" s="35"/>
      <c r="FX30" s="35"/>
      <c r="FY30" s="35"/>
      <c r="FZ30" s="35"/>
      <c r="GA30" s="35"/>
      <c r="GB30" s="6"/>
      <c r="GC30" s="6"/>
      <c r="GD30" s="6"/>
      <c r="GE30" s="6"/>
      <c r="GF30" s="6"/>
    </row>
    <row r="31" spans="2:188" ht="15" customHeight="1" x14ac:dyDescent="0.3">
      <c r="B31" s="42" t="s">
        <v>20</v>
      </c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35"/>
      <c r="FM31" s="35"/>
      <c r="FN31" s="35"/>
      <c r="FO31" s="35"/>
      <c r="FP31" s="35"/>
      <c r="FQ31" s="35"/>
      <c r="FR31" s="35"/>
      <c r="FS31" s="35"/>
      <c r="FT31" s="35"/>
      <c r="FU31" s="35"/>
      <c r="FV31" s="35"/>
      <c r="FW31" s="35"/>
      <c r="FX31" s="35"/>
      <c r="FY31" s="35"/>
      <c r="FZ31" s="35"/>
      <c r="GA31" s="35"/>
      <c r="GB31" s="6"/>
      <c r="GC31" s="6"/>
      <c r="GD31" s="6"/>
      <c r="GE31" s="6"/>
      <c r="GF31" s="6"/>
    </row>
    <row r="32" spans="2:188" ht="13.5" customHeight="1" x14ac:dyDescent="0.3">
      <c r="B32" s="43" t="s">
        <v>21</v>
      </c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4" t="s">
        <v>19</v>
      </c>
      <c r="AO32" s="44"/>
      <c r="AP32" s="44"/>
      <c r="AQ32" s="44"/>
      <c r="AR32" s="44"/>
      <c r="AS32" s="44"/>
      <c r="AT32" s="44"/>
      <c r="AU32" s="44"/>
      <c r="AV32" s="44"/>
      <c r="AW32" s="44"/>
      <c r="AX32" s="44" t="s">
        <v>88</v>
      </c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5">
        <f>BJ30</f>
        <v>7300</v>
      </c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>
        <f>BX30</f>
        <v>2281.0500000000002</v>
      </c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6">
        <f>BX32/BJ32</f>
        <v>0.31247260273972605</v>
      </c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5">
        <f>DK30</f>
        <v>46429.5</v>
      </c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>
        <v>37260.01</v>
      </c>
      <c r="DZ32" s="45"/>
      <c r="EA32" s="45"/>
      <c r="EB32" s="45"/>
      <c r="EC32" s="45"/>
      <c r="ED32" s="45"/>
      <c r="EE32" s="45"/>
      <c r="EF32" s="45"/>
      <c r="EG32" s="45"/>
      <c r="EH32" s="45"/>
      <c r="EI32" s="45"/>
      <c r="EJ32" s="45"/>
      <c r="EK32" s="46">
        <f>DY32/DK32</f>
        <v>0.80250724216284908</v>
      </c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35"/>
      <c r="FM32" s="35"/>
      <c r="FN32" s="35"/>
      <c r="FO32" s="35"/>
      <c r="FP32" s="35"/>
      <c r="FQ32" s="35"/>
      <c r="FR32" s="35"/>
      <c r="FS32" s="35"/>
      <c r="FT32" s="35"/>
      <c r="FU32" s="35"/>
      <c r="FV32" s="35"/>
      <c r="FW32" s="35"/>
      <c r="FX32" s="35"/>
      <c r="FY32" s="35"/>
      <c r="FZ32" s="35"/>
      <c r="GA32" s="35"/>
      <c r="GB32" s="6">
        <v>7715.58</v>
      </c>
      <c r="GC32" s="6">
        <v>6867.6</v>
      </c>
      <c r="GD32" s="6">
        <v>9370.36</v>
      </c>
      <c r="GE32" s="6">
        <v>11025.42</v>
      </c>
      <c r="GF32" s="6"/>
    </row>
    <row r="33" spans="2:188" ht="85.5" customHeight="1" x14ac:dyDescent="0.3">
      <c r="B33" s="48" t="s">
        <v>98</v>
      </c>
      <c r="C33" s="48"/>
      <c r="D33" s="48"/>
      <c r="E33" s="48"/>
      <c r="F33" s="48"/>
      <c r="G33" s="37" t="s">
        <v>31</v>
      </c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38"/>
      <c r="CE33" s="38"/>
      <c r="CF33" s="38"/>
      <c r="CG33" s="38"/>
      <c r="CH33" s="38"/>
      <c r="CI33" s="38"/>
      <c r="CJ33" s="35"/>
      <c r="CK33" s="35"/>
      <c r="CL33" s="35"/>
      <c r="CM33" s="35"/>
      <c r="CN33" s="35"/>
      <c r="CO33" s="35"/>
      <c r="CP33" s="35"/>
      <c r="CQ33" s="35"/>
      <c r="CR33" s="35"/>
      <c r="CS33" s="35"/>
      <c r="CT33" s="35"/>
      <c r="CU33" s="39">
        <v>1</v>
      </c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8"/>
      <c r="DL33" s="38"/>
      <c r="DM33" s="38"/>
      <c r="DN33" s="38"/>
      <c r="DO33" s="38"/>
      <c r="DP33" s="38"/>
      <c r="DQ33" s="38"/>
      <c r="DR33" s="38"/>
      <c r="DS33" s="38"/>
      <c r="DT33" s="38"/>
      <c r="DU33" s="38"/>
      <c r="DV33" s="38"/>
      <c r="DW33" s="38"/>
      <c r="DX33" s="38"/>
      <c r="DY33" s="38"/>
      <c r="DZ33" s="38"/>
      <c r="EA33" s="38"/>
      <c r="EB33" s="38"/>
      <c r="EC33" s="38"/>
      <c r="ED33" s="38"/>
      <c r="EE33" s="38"/>
      <c r="EF33" s="38"/>
      <c r="EG33" s="38"/>
      <c r="EH33" s="38"/>
      <c r="EI33" s="38"/>
      <c r="EJ33" s="38"/>
      <c r="EK33" s="38"/>
      <c r="EL33" s="38"/>
      <c r="EM33" s="38"/>
      <c r="EN33" s="38"/>
      <c r="EO33" s="38"/>
      <c r="EP33" s="38"/>
      <c r="EQ33" s="38"/>
      <c r="ER33" s="38"/>
      <c r="ES33" s="38"/>
      <c r="ET33" s="38"/>
      <c r="EU33" s="38"/>
      <c r="EV33" s="39">
        <v>1</v>
      </c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41"/>
      <c r="FM33" s="41"/>
      <c r="FN33" s="41"/>
      <c r="FO33" s="41"/>
      <c r="FP33" s="41"/>
      <c r="FQ33" s="41"/>
      <c r="FR33" s="41"/>
      <c r="FS33" s="41"/>
      <c r="FT33" s="41"/>
      <c r="FU33" s="41"/>
      <c r="FV33" s="41"/>
      <c r="FW33" s="41"/>
      <c r="FX33" s="41"/>
      <c r="FY33" s="41"/>
      <c r="FZ33" s="41"/>
      <c r="GA33" s="41"/>
      <c r="GB33" s="6"/>
      <c r="GC33" s="6"/>
      <c r="GD33" s="6"/>
      <c r="GE33" s="6"/>
      <c r="GF33" s="6"/>
    </row>
    <row r="34" spans="2:188" ht="15" customHeight="1" x14ac:dyDescent="0.3">
      <c r="B34" s="42" t="s">
        <v>18</v>
      </c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4" t="s">
        <v>19</v>
      </c>
      <c r="AO34" s="44"/>
      <c r="AP34" s="44"/>
      <c r="AQ34" s="44"/>
      <c r="AR34" s="44"/>
      <c r="AS34" s="44"/>
      <c r="AT34" s="44"/>
      <c r="AU34" s="44"/>
      <c r="AV34" s="44"/>
      <c r="AW34" s="44"/>
      <c r="AX34" s="44" t="s">
        <v>88</v>
      </c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5">
        <v>23506</v>
      </c>
      <c r="BK34" s="4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>
        <v>19874.84</v>
      </c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6">
        <f>BX34/BJ34</f>
        <v>0.84552199438441245</v>
      </c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5">
        <v>65746</v>
      </c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>
        <v>58963.74</v>
      </c>
      <c r="DZ34" s="45"/>
      <c r="EA34" s="45"/>
      <c r="EB34" s="45"/>
      <c r="EC34" s="45"/>
      <c r="ED34" s="45"/>
      <c r="EE34" s="45"/>
      <c r="EF34" s="45"/>
      <c r="EG34" s="45"/>
      <c r="EH34" s="45"/>
      <c r="EI34" s="45"/>
      <c r="EJ34" s="45"/>
      <c r="EK34" s="46">
        <f>DY34/DK34</f>
        <v>0.89684148085054605</v>
      </c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35"/>
      <c r="FM34" s="35"/>
      <c r="FN34" s="35"/>
      <c r="FO34" s="35"/>
      <c r="FP34" s="35"/>
      <c r="FQ34" s="35"/>
      <c r="FR34" s="35"/>
      <c r="FS34" s="35"/>
      <c r="FT34" s="35"/>
      <c r="FU34" s="35"/>
      <c r="FV34" s="35"/>
      <c r="FW34" s="35"/>
      <c r="FX34" s="35"/>
      <c r="FY34" s="35"/>
      <c r="FZ34" s="35"/>
      <c r="GA34" s="35"/>
      <c r="GB34" s="6"/>
      <c r="GC34" s="6"/>
      <c r="GD34" s="6"/>
      <c r="GE34" s="6"/>
      <c r="GF34" s="6"/>
    </row>
    <row r="35" spans="2:188" ht="15" customHeight="1" x14ac:dyDescent="0.3">
      <c r="B35" s="42" t="s">
        <v>20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4"/>
      <c r="EL35" s="44"/>
      <c r="EM35" s="44"/>
      <c r="EN35" s="44"/>
      <c r="EO35" s="44"/>
      <c r="EP35" s="44"/>
      <c r="EQ35" s="44"/>
      <c r="ER35" s="44"/>
      <c r="ES35" s="44"/>
      <c r="ET35" s="44"/>
      <c r="EU35" s="44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35"/>
      <c r="FM35" s="35"/>
      <c r="FN35" s="35"/>
      <c r="FO35" s="35"/>
      <c r="FP35" s="35"/>
      <c r="FQ35" s="35"/>
      <c r="FR35" s="35"/>
      <c r="FS35" s="35"/>
      <c r="FT35" s="35"/>
      <c r="FU35" s="35"/>
      <c r="FV35" s="35"/>
      <c r="FW35" s="35"/>
      <c r="FX35" s="35"/>
      <c r="FY35" s="35"/>
      <c r="FZ35" s="35"/>
      <c r="GA35" s="35"/>
      <c r="GB35" s="6"/>
      <c r="GC35" s="6"/>
      <c r="GD35" s="6"/>
      <c r="GE35" s="6"/>
      <c r="GF35" s="6"/>
    </row>
    <row r="36" spans="2:188" ht="14.25" customHeight="1" x14ac:dyDescent="0.3">
      <c r="B36" s="43" t="s">
        <v>21</v>
      </c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4" t="s">
        <v>19</v>
      </c>
      <c r="AO36" s="44"/>
      <c r="AP36" s="44"/>
      <c r="AQ36" s="44"/>
      <c r="AR36" s="44"/>
      <c r="AS36" s="44"/>
      <c r="AT36" s="44"/>
      <c r="AU36" s="44"/>
      <c r="AV36" s="44"/>
      <c r="AW36" s="44"/>
      <c r="AX36" s="44" t="s">
        <v>88</v>
      </c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5">
        <f>BJ34</f>
        <v>23506</v>
      </c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>
        <f>BX34</f>
        <v>19874.84</v>
      </c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6">
        <f>BX36/BJ36</f>
        <v>0.84552199438441245</v>
      </c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5">
        <f>DK34</f>
        <v>65746</v>
      </c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>
        <f>DY34</f>
        <v>58963.74</v>
      </c>
      <c r="DZ36" s="45"/>
      <c r="EA36" s="45"/>
      <c r="EB36" s="45"/>
      <c r="EC36" s="45"/>
      <c r="ED36" s="45"/>
      <c r="EE36" s="45"/>
      <c r="EF36" s="45"/>
      <c r="EG36" s="45"/>
      <c r="EH36" s="45"/>
      <c r="EI36" s="45"/>
      <c r="EJ36" s="45"/>
      <c r="EK36" s="46">
        <f>DY36/DK36</f>
        <v>0.89684148085054605</v>
      </c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35"/>
      <c r="FM36" s="35"/>
      <c r="FN36" s="35"/>
      <c r="FO36" s="35"/>
      <c r="FP36" s="35"/>
      <c r="FQ36" s="35"/>
      <c r="FR36" s="35"/>
      <c r="FS36" s="35"/>
      <c r="FT36" s="35"/>
      <c r="FU36" s="35"/>
      <c r="FV36" s="35"/>
      <c r="FW36" s="35"/>
      <c r="FX36" s="35"/>
      <c r="FY36" s="35"/>
      <c r="FZ36" s="35"/>
      <c r="GA36" s="35"/>
      <c r="GB36" s="6">
        <v>4998.97</v>
      </c>
      <c r="GC36" s="6">
        <v>6081.29</v>
      </c>
      <c r="GD36" s="6">
        <v>11266.11</v>
      </c>
      <c r="GE36" s="6">
        <v>16742.53</v>
      </c>
      <c r="GF36" s="6"/>
    </row>
    <row r="37" spans="2:188" ht="41.25" customHeight="1" x14ac:dyDescent="0.3">
      <c r="B37" s="48" t="s">
        <v>99</v>
      </c>
      <c r="C37" s="48"/>
      <c r="D37" s="48"/>
      <c r="E37" s="48"/>
      <c r="F37" s="48"/>
      <c r="G37" s="37" t="s">
        <v>32</v>
      </c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  <c r="CC37" s="38"/>
      <c r="CD37" s="38"/>
      <c r="CE37" s="38"/>
      <c r="CF37" s="38"/>
      <c r="CG37" s="38"/>
      <c r="CH37" s="38"/>
      <c r="CI37" s="38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8"/>
      <c r="DL37" s="38"/>
      <c r="DM37" s="38"/>
      <c r="DN37" s="38"/>
      <c r="DO37" s="38"/>
      <c r="DP37" s="38"/>
      <c r="DQ37" s="38"/>
      <c r="DR37" s="38"/>
      <c r="DS37" s="38"/>
      <c r="DT37" s="38"/>
      <c r="DU37" s="38"/>
      <c r="DV37" s="38"/>
      <c r="DW37" s="38"/>
      <c r="DX37" s="38"/>
      <c r="DY37" s="38"/>
      <c r="DZ37" s="38"/>
      <c r="EA37" s="38"/>
      <c r="EB37" s="38"/>
      <c r="EC37" s="38"/>
      <c r="ED37" s="38"/>
      <c r="EE37" s="38"/>
      <c r="EF37" s="38"/>
      <c r="EG37" s="38"/>
      <c r="EH37" s="38"/>
      <c r="EI37" s="38"/>
      <c r="EJ37" s="38"/>
      <c r="EK37" s="35"/>
      <c r="EL37" s="35"/>
      <c r="EM37" s="35"/>
      <c r="EN37" s="35"/>
      <c r="EO37" s="35"/>
      <c r="EP37" s="35"/>
      <c r="EQ37" s="35"/>
      <c r="ER37" s="35"/>
      <c r="ES37" s="35"/>
      <c r="ET37" s="35"/>
      <c r="EU37" s="35"/>
      <c r="EV37" s="39">
        <v>1</v>
      </c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41"/>
      <c r="FM37" s="41"/>
      <c r="FN37" s="41"/>
      <c r="FO37" s="41"/>
      <c r="FP37" s="41"/>
      <c r="FQ37" s="41"/>
      <c r="FR37" s="41"/>
      <c r="FS37" s="41"/>
      <c r="FT37" s="41"/>
      <c r="FU37" s="41"/>
      <c r="FV37" s="41"/>
      <c r="FW37" s="41"/>
      <c r="FX37" s="41"/>
      <c r="FY37" s="41"/>
      <c r="FZ37" s="41"/>
      <c r="GA37" s="41"/>
      <c r="GB37" s="6"/>
      <c r="GC37" s="6"/>
      <c r="GD37" s="6"/>
      <c r="GE37" s="6"/>
      <c r="GF37" s="6"/>
    </row>
    <row r="38" spans="2:188" ht="15" customHeight="1" x14ac:dyDescent="0.3">
      <c r="B38" s="42" t="s">
        <v>18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4" t="s">
        <v>19</v>
      </c>
      <c r="AO38" s="44"/>
      <c r="AP38" s="44"/>
      <c r="AQ38" s="44"/>
      <c r="AR38" s="44"/>
      <c r="AS38" s="44"/>
      <c r="AT38" s="44"/>
      <c r="AU38" s="44"/>
      <c r="AV38" s="44"/>
      <c r="AW38" s="44"/>
      <c r="AX38" s="44" t="s">
        <v>80</v>
      </c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5">
        <v>35383.5</v>
      </c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>
        <v>16783.349999999999</v>
      </c>
      <c r="DZ38" s="45"/>
      <c r="EA38" s="45"/>
      <c r="EB38" s="45"/>
      <c r="EC38" s="45"/>
      <c r="ED38" s="45"/>
      <c r="EE38" s="45"/>
      <c r="EF38" s="45"/>
      <c r="EG38" s="45"/>
      <c r="EH38" s="45"/>
      <c r="EI38" s="45"/>
      <c r="EJ38" s="45"/>
      <c r="EK38" s="46">
        <f>DY38/DK38</f>
        <v>0.47432701682987827</v>
      </c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35"/>
      <c r="FM38" s="35"/>
      <c r="FN38" s="35"/>
      <c r="FO38" s="35"/>
      <c r="FP38" s="35"/>
      <c r="FQ38" s="35"/>
      <c r="FR38" s="35"/>
      <c r="FS38" s="35"/>
      <c r="FT38" s="35"/>
      <c r="FU38" s="35"/>
      <c r="FV38" s="35"/>
      <c r="FW38" s="35"/>
      <c r="FX38" s="35"/>
      <c r="FY38" s="35"/>
      <c r="FZ38" s="35"/>
      <c r="GA38" s="35"/>
      <c r="GB38" s="6"/>
      <c r="GC38" s="6"/>
      <c r="GD38" s="6"/>
      <c r="GE38" s="6"/>
      <c r="GF38" s="6"/>
    </row>
    <row r="39" spans="2:188" ht="15" customHeight="1" x14ac:dyDescent="0.3">
      <c r="B39" s="42" t="s">
        <v>20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4"/>
      <c r="EL39" s="44"/>
      <c r="EM39" s="44"/>
      <c r="EN39" s="44"/>
      <c r="EO39" s="44"/>
      <c r="EP39" s="44"/>
      <c r="EQ39" s="44"/>
      <c r="ER39" s="44"/>
      <c r="ES39" s="44"/>
      <c r="ET39" s="44"/>
      <c r="EU39" s="44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35"/>
      <c r="FM39" s="35"/>
      <c r="FN39" s="35"/>
      <c r="FO39" s="35"/>
      <c r="FP39" s="35"/>
      <c r="FQ39" s="35"/>
      <c r="FR39" s="35"/>
      <c r="FS39" s="35"/>
      <c r="FT39" s="35"/>
      <c r="FU39" s="35"/>
      <c r="FV39" s="35"/>
      <c r="FW39" s="35"/>
      <c r="FX39" s="35"/>
      <c r="FY39" s="35"/>
      <c r="FZ39" s="35"/>
      <c r="GA39" s="35"/>
      <c r="GB39" s="6"/>
      <c r="GC39" s="6"/>
      <c r="GD39" s="6"/>
      <c r="GE39" s="6"/>
      <c r="GF39" s="6"/>
    </row>
    <row r="40" spans="2:188" ht="13.5" customHeight="1" x14ac:dyDescent="0.3">
      <c r="B40" s="43" t="s">
        <v>21</v>
      </c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4" t="s">
        <v>19</v>
      </c>
      <c r="AO40" s="44"/>
      <c r="AP40" s="44"/>
      <c r="AQ40" s="44"/>
      <c r="AR40" s="44"/>
      <c r="AS40" s="44"/>
      <c r="AT40" s="44"/>
      <c r="AU40" s="44"/>
      <c r="AV40" s="44"/>
      <c r="AW40" s="44"/>
      <c r="AX40" s="44" t="s">
        <v>80</v>
      </c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6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5">
        <f>DK38</f>
        <v>35383.5</v>
      </c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>
        <f>DY38</f>
        <v>16783.349999999999</v>
      </c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6">
        <f>DY40/DK40</f>
        <v>0.47432701682987827</v>
      </c>
      <c r="EL40" s="46"/>
      <c r="EM40" s="46"/>
      <c r="EN40" s="46"/>
      <c r="EO40" s="46"/>
      <c r="EP40" s="46"/>
      <c r="EQ40" s="46"/>
      <c r="ER40" s="46"/>
      <c r="ES40" s="46"/>
      <c r="ET40" s="46"/>
      <c r="EU40" s="46"/>
      <c r="EV40" s="46"/>
      <c r="EW40" s="46"/>
      <c r="EX40" s="46"/>
      <c r="EY40" s="46"/>
      <c r="EZ40" s="46"/>
      <c r="FA40" s="46"/>
      <c r="FB40" s="46"/>
      <c r="FC40" s="46"/>
      <c r="FD40" s="46"/>
      <c r="FE40" s="46"/>
      <c r="FF40" s="46"/>
      <c r="FG40" s="46"/>
      <c r="FH40" s="46"/>
      <c r="FI40" s="46"/>
      <c r="FJ40" s="46"/>
      <c r="FK40" s="46"/>
      <c r="FL40" s="35"/>
      <c r="FM40" s="35"/>
      <c r="FN40" s="35"/>
      <c r="FO40" s="35"/>
      <c r="FP40" s="35"/>
      <c r="FQ40" s="35"/>
      <c r="FR40" s="35"/>
      <c r="FS40" s="35"/>
      <c r="FT40" s="35"/>
      <c r="FU40" s="35"/>
      <c r="FV40" s="35"/>
      <c r="FW40" s="35"/>
      <c r="FX40" s="35"/>
      <c r="FY40" s="35"/>
      <c r="FZ40" s="35"/>
      <c r="GA40" s="35"/>
      <c r="GB40" s="6">
        <v>4908.8500000000004</v>
      </c>
      <c r="GC40" s="6">
        <v>8154.95</v>
      </c>
      <c r="GD40" s="6">
        <v>2311.11</v>
      </c>
      <c r="GE40" s="6"/>
      <c r="GF40" s="6"/>
    </row>
    <row r="41" spans="2:188" ht="132.75" customHeight="1" x14ac:dyDescent="0.3">
      <c r="B41" s="48" t="s">
        <v>100</v>
      </c>
      <c r="C41" s="48"/>
      <c r="D41" s="48"/>
      <c r="E41" s="48"/>
      <c r="F41" s="48"/>
      <c r="G41" s="37" t="s">
        <v>33</v>
      </c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38"/>
      <c r="CB41" s="38"/>
      <c r="CC41" s="38"/>
      <c r="CD41" s="38"/>
      <c r="CE41" s="38"/>
      <c r="CF41" s="38"/>
      <c r="CG41" s="38"/>
      <c r="CH41" s="38"/>
      <c r="CI41" s="38"/>
      <c r="CJ41" s="35"/>
      <c r="CK41" s="35"/>
      <c r="CL41" s="35"/>
      <c r="CM41" s="35"/>
      <c r="CN41" s="35"/>
      <c r="CO41" s="35"/>
      <c r="CP41" s="35"/>
      <c r="CQ41" s="35"/>
      <c r="CR41" s="35"/>
      <c r="CS41" s="35"/>
      <c r="CT41" s="35"/>
      <c r="CU41" s="39">
        <v>1</v>
      </c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8"/>
      <c r="DL41" s="38"/>
      <c r="DM41" s="38"/>
      <c r="DN41" s="38"/>
      <c r="DO41" s="38"/>
      <c r="DP41" s="38"/>
      <c r="DQ41" s="38"/>
      <c r="DR41" s="38"/>
      <c r="DS41" s="38"/>
      <c r="DT41" s="38"/>
      <c r="DU41" s="38"/>
      <c r="DV41" s="38"/>
      <c r="DW41" s="38"/>
      <c r="DX41" s="38"/>
      <c r="DY41" s="38"/>
      <c r="DZ41" s="38"/>
      <c r="EA41" s="38"/>
      <c r="EB41" s="38"/>
      <c r="EC41" s="38"/>
      <c r="ED41" s="38"/>
      <c r="EE41" s="38"/>
      <c r="EF41" s="38"/>
      <c r="EG41" s="38"/>
      <c r="EH41" s="38"/>
      <c r="EI41" s="38"/>
      <c r="EJ41" s="38"/>
      <c r="EK41" s="38"/>
      <c r="EL41" s="38"/>
      <c r="EM41" s="38"/>
      <c r="EN41" s="38"/>
      <c r="EO41" s="38"/>
      <c r="EP41" s="38"/>
      <c r="EQ41" s="38"/>
      <c r="ER41" s="38"/>
      <c r="ES41" s="38"/>
      <c r="ET41" s="38"/>
      <c r="EU41" s="38"/>
      <c r="EV41" s="39">
        <v>1</v>
      </c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47"/>
      <c r="FM41" s="47"/>
      <c r="FN41" s="47"/>
      <c r="FO41" s="47"/>
      <c r="FP41" s="47"/>
      <c r="FQ41" s="47"/>
      <c r="FR41" s="47"/>
      <c r="FS41" s="47"/>
      <c r="FT41" s="47"/>
      <c r="FU41" s="47"/>
      <c r="FV41" s="47"/>
      <c r="FW41" s="47"/>
      <c r="FX41" s="47"/>
      <c r="FY41" s="47"/>
      <c r="FZ41" s="47"/>
      <c r="GA41" s="47"/>
      <c r="GB41" s="6"/>
      <c r="GC41" s="6"/>
      <c r="GD41" s="6"/>
      <c r="GE41" s="6"/>
      <c r="GF41" s="6"/>
    </row>
    <row r="42" spans="2:188" ht="15" customHeight="1" x14ac:dyDescent="0.3">
      <c r="B42" s="42" t="s">
        <v>18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4" t="s">
        <v>19</v>
      </c>
      <c r="AO42" s="44"/>
      <c r="AP42" s="44"/>
      <c r="AQ42" s="44"/>
      <c r="AR42" s="44"/>
      <c r="AS42" s="44"/>
      <c r="AT42" s="44"/>
      <c r="AU42" s="44"/>
      <c r="AV42" s="44"/>
      <c r="AW42" s="44"/>
      <c r="AX42" s="44" t="s">
        <v>89</v>
      </c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5">
        <v>14500</v>
      </c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>
        <v>12862</v>
      </c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6">
        <f>BX42/BJ42</f>
        <v>0.88703448275862073</v>
      </c>
      <c r="CK42" s="46"/>
      <c r="CL42" s="46"/>
      <c r="CM42" s="46"/>
      <c r="CN42" s="46"/>
      <c r="CO42" s="46"/>
      <c r="CP42" s="46"/>
      <c r="CQ42" s="46"/>
      <c r="CR42" s="46"/>
      <c r="CS42" s="46"/>
      <c r="CT42" s="46"/>
      <c r="CU42" s="46"/>
      <c r="CV42" s="46"/>
      <c r="CW42" s="46"/>
      <c r="CX42" s="46"/>
      <c r="CY42" s="46"/>
      <c r="CZ42" s="46"/>
      <c r="DA42" s="46"/>
      <c r="DB42" s="46"/>
      <c r="DC42" s="46"/>
      <c r="DD42" s="46"/>
      <c r="DE42" s="46"/>
      <c r="DF42" s="46"/>
      <c r="DG42" s="46"/>
      <c r="DH42" s="46"/>
      <c r="DI42" s="46"/>
      <c r="DJ42" s="46"/>
      <c r="DK42" s="45">
        <v>23836</v>
      </c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>
        <v>15491.72</v>
      </c>
      <c r="DZ42" s="45"/>
      <c r="EA42" s="45"/>
      <c r="EB42" s="45"/>
      <c r="EC42" s="45"/>
      <c r="ED42" s="45"/>
      <c r="EE42" s="45"/>
      <c r="EF42" s="45"/>
      <c r="EG42" s="45"/>
      <c r="EH42" s="45"/>
      <c r="EI42" s="45"/>
      <c r="EJ42" s="45"/>
      <c r="EK42" s="46">
        <f>DY42/DK42</f>
        <v>0.64992951837556634</v>
      </c>
      <c r="EL42" s="46"/>
      <c r="EM42" s="46"/>
      <c r="EN42" s="46"/>
      <c r="EO42" s="46"/>
      <c r="EP42" s="46"/>
      <c r="EQ42" s="46"/>
      <c r="ER42" s="46"/>
      <c r="ES42" s="46"/>
      <c r="ET42" s="46"/>
      <c r="EU42" s="46"/>
      <c r="EV42" s="46"/>
      <c r="EW42" s="46"/>
      <c r="EX42" s="46"/>
      <c r="EY42" s="46"/>
      <c r="EZ42" s="46"/>
      <c r="FA42" s="46"/>
      <c r="FB42" s="46"/>
      <c r="FC42" s="46"/>
      <c r="FD42" s="46"/>
      <c r="FE42" s="46"/>
      <c r="FF42" s="46"/>
      <c r="FG42" s="46"/>
      <c r="FH42" s="46"/>
      <c r="FI42" s="46"/>
      <c r="FJ42" s="46"/>
      <c r="FK42" s="46"/>
      <c r="FL42" s="35"/>
      <c r="FM42" s="35"/>
      <c r="FN42" s="35"/>
      <c r="FO42" s="35"/>
      <c r="FP42" s="35"/>
      <c r="FQ42" s="35"/>
      <c r="FR42" s="35"/>
      <c r="FS42" s="35"/>
      <c r="FT42" s="35"/>
      <c r="FU42" s="35"/>
      <c r="FV42" s="35"/>
      <c r="FW42" s="35"/>
      <c r="FX42" s="35"/>
      <c r="FY42" s="35"/>
      <c r="FZ42" s="35"/>
      <c r="GA42" s="35"/>
      <c r="GB42" s="6"/>
      <c r="GC42" s="6"/>
      <c r="GD42" s="6"/>
      <c r="GE42" s="6"/>
      <c r="GF42" s="6"/>
    </row>
    <row r="43" spans="2:188" ht="15" customHeight="1" x14ac:dyDescent="0.3">
      <c r="B43" s="42" t="s">
        <v>20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6"/>
      <c r="CV43" s="46"/>
      <c r="CW43" s="46"/>
      <c r="CX43" s="46"/>
      <c r="CY43" s="46"/>
      <c r="CZ43" s="46"/>
      <c r="DA43" s="46"/>
      <c r="DB43" s="46"/>
      <c r="DC43" s="46"/>
      <c r="DD43" s="46"/>
      <c r="DE43" s="46"/>
      <c r="DF43" s="46"/>
      <c r="DG43" s="46"/>
      <c r="DH43" s="46"/>
      <c r="DI43" s="46"/>
      <c r="DJ43" s="46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6"/>
      <c r="EW43" s="46"/>
      <c r="EX43" s="46"/>
      <c r="EY43" s="46"/>
      <c r="EZ43" s="46"/>
      <c r="FA43" s="46"/>
      <c r="FB43" s="46"/>
      <c r="FC43" s="46"/>
      <c r="FD43" s="46"/>
      <c r="FE43" s="46"/>
      <c r="FF43" s="46"/>
      <c r="FG43" s="46"/>
      <c r="FH43" s="46"/>
      <c r="FI43" s="46"/>
      <c r="FJ43" s="46"/>
      <c r="FK43" s="46"/>
      <c r="FL43" s="35"/>
      <c r="FM43" s="35"/>
      <c r="FN43" s="35"/>
      <c r="FO43" s="35"/>
      <c r="FP43" s="35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6"/>
      <c r="GC43" s="6"/>
      <c r="GD43" s="6"/>
      <c r="GE43" s="6"/>
      <c r="GF43" s="6"/>
    </row>
    <row r="44" spans="2:188" ht="13.5" customHeight="1" x14ac:dyDescent="0.3">
      <c r="B44" s="43" t="s">
        <v>21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4" t="s">
        <v>19</v>
      </c>
      <c r="AO44" s="44"/>
      <c r="AP44" s="44"/>
      <c r="AQ44" s="44"/>
      <c r="AR44" s="44"/>
      <c r="AS44" s="44"/>
      <c r="AT44" s="44"/>
      <c r="AU44" s="44"/>
      <c r="AV44" s="44"/>
      <c r="AW44" s="44"/>
      <c r="AX44" s="44" t="s">
        <v>89</v>
      </c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5">
        <f>BJ42</f>
        <v>14500</v>
      </c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>
        <f>BX42</f>
        <v>12862</v>
      </c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6">
        <f>BX44/BJ44</f>
        <v>0.88703448275862073</v>
      </c>
      <c r="CK44" s="46"/>
      <c r="CL44" s="46"/>
      <c r="CM44" s="46"/>
      <c r="CN44" s="46"/>
      <c r="CO44" s="46"/>
      <c r="CP44" s="46"/>
      <c r="CQ44" s="46"/>
      <c r="CR44" s="46"/>
      <c r="CS44" s="46"/>
      <c r="CT44" s="46"/>
      <c r="CU44" s="46"/>
      <c r="CV44" s="46"/>
      <c r="CW44" s="46"/>
      <c r="CX44" s="46"/>
      <c r="CY44" s="46"/>
      <c r="CZ44" s="46"/>
      <c r="DA44" s="46"/>
      <c r="DB44" s="46"/>
      <c r="DC44" s="46"/>
      <c r="DD44" s="46"/>
      <c r="DE44" s="46"/>
      <c r="DF44" s="46"/>
      <c r="DG44" s="46"/>
      <c r="DH44" s="46"/>
      <c r="DI44" s="46"/>
      <c r="DJ44" s="46"/>
      <c r="DK44" s="45">
        <f>DK42</f>
        <v>23836</v>
      </c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>
        <f>DY42</f>
        <v>15491.72</v>
      </c>
      <c r="DZ44" s="45"/>
      <c r="EA44" s="45"/>
      <c r="EB44" s="45"/>
      <c r="EC44" s="45"/>
      <c r="ED44" s="45"/>
      <c r="EE44" s="45"/>
      <c r="EF44" s="45"/>
      <c r="EG44" s="45"/>
      <c r="EH44" s="45"/>
      <c r="EI44" s="45"/>
      <c r="EJ44" s="45"/>
      <c r="EK44" s="46">
        <f>DY44/DK44</f>
        <v>0.64992951837556634</v>
      </c>
      <c r="EL44" s="46"/>
      <c r="EM44" s="46"/>
      <c r="EN44" s="46"/>
      <c r="EO44" s="46"/>
      <c r="EP44" s="46"/>
      <c r="EQ44" s="46"/>
      <c r="ER44" s="46"/>
      <c r="ES44" s="46"/>
      <c r="ET44" s="46"/>
      <c r="EU44" s="46"/>
      <c r="EV44" s="46"/>
      <c r="EW44" s="46"/>
      <c r="EX44" s="46"/>
      <c r="EY44" s="46"/>
      <c r="EZ44" s="46"/>
      <c r="FA44" s="46"/>
      <c r="FB44" s="46"/>
      <c r="FC44" s="46"/>
      <c r="FD44" s="46"/>
      <c r="FE44" s="46"/>
      <c r="FF44" s="46"/>
      <c r="FG44" s="46"/>
      <c r="FH44" s="46"/>
      <c r="FI44" s="46"/>
      <c r="FJ44" s="46"/>
      <c r="FK44" s="46"/>
      <c r="FL44" s="35"/>
      <c r="FM44" s="35"/>
      <c r="FN44" s="35"/>
      <c r="FO44" s="35"/>
      <c r="FP44" s="35"/>
      <c r="FQ44" s="35"/>
      <c r="FR44" s="35"/>
      <c r="FS44" s="35"/>
      <c r="FT44" s="35"/>
      <c r="FU44" s="35"/>
      <c r="FV44" s="35"/>
      <c r="FW44" s="35"/>
      <c r="FX44" s="35"/>
      <c r="FY44" s="35"/>
      <c r="FZ44" s="35"/>
      <c r="GA44" s="35"/>
      <c r="GB44" s="6">
        <v>0</v>
      </c>
      <c r="GC44" s="6">
        <v>0</v>
      </c>
      <c r="GD44" s="6">
        <v>0</v>
      </c>
      <c r="GE44" s="6">
        <v>2446.9</v>
      </c>
      <c r="GF44" s="6"/>
    </row>
    <row r="45" spans="2:188" ht="57.75" customHeight="1" x14ac:dyDescent="0.3">
      <c r="B45" s="48" t="s">
        <v>101</v>
      </c>
      <c r="C45" s="48"/>
      <c r="D45" s="48"/>
      <c r="E45" s="48"/>
      <c r="F45" s="48"/>
      <c r="G45" s="37" t="s">
        <v>34</v>
      </c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49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1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H45" s="39"/>
      <c r="DI45" s="39"/>
      <c r="DJ45" s="39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9"/>
      <c r="EW45" s="39"/>
      <c r="EX45" s="39"/>
      <c r="EY45" s="39"/>
      <c r="EZ45" s="39"/>
      <c r="FA45" s="39"/>
      <c r="FB45" s="39"/>
      <c r="FC45" s="39"/>
      <c r="FD45" s="39"/>
      <c r="FE45" s="39"/>
      <c r="FF45" s="39"/>
      <c r="FG45" s="39"/>
      <c r="FH45" s="39"/>
      <c r="FI45" s="39"/>
      <c r="FJ45" s="39"/>
      <c r="FK45" s="39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6"/>
      <c r="GC45" s="6"/>
      <c r="GD45" s="6"/>
      <c r="GE45" s="6"/>
      <c r="GF45" s="6"/>
    </row>
    <row r="46" spans="2:188" ht="15" customHeight="1" x14ac:dyDescent="0.3">
      <c r="B46" s="42" t="s">
        <v>18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  <c r="CC46" s="38"/>
      <c r="CD46" s="38"/>
      <c r="CE46" s="38"/>
      <c r="CF46" s="38"/>
      <c r="CG46" s="38"/>
      <c r="CH46" s="38"/>
      <c r="CI46" s="38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8"/>
      <c r="DL46" s="38"/>
      <c r="DM46" s="38"/>
      <c r="DN46" s="38"/>
      <c r="DO46" s="38"/>
      <c r="DP46" s="38"/>
      <c r="DQ46" s="38"/>
      <c r="DR46" s="38"/>
      <c r="DS46" s="38"/>
      <c r="DT46" s="38"/>
      <c r="DU46" s="38"/>
      <c r="DV46" s="38"/>
      <c r="DW46" s="38"/>
      <c r="DX46" s="38"/>
      <c r="DY46" s="38"/>
      <c r="DZ46" s="38"/>
      <c r="EA46" s="38"/>
      <c r="EB46" s="38"/>
      <c r="EC46" s="38"/>
      <c r="ED46" s="38"/>
      <c r="EE46" s="38"/>
      <c r="EF46" s="38"/>
      <c r="EG46" s="38"/>
      <c r="EH46" s="38"/>
      <c r="EI46" s="38"/>
      <c r="EJ46" s="38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5"/>
      <c r="FM46" s="35"/>
      <c r="FN46" s="35"/>
      <c r="FO46" s="35"/>
      <c r="FP46" s="35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6"/>
      <c r="GC46" s="6"/>
      <c r="GD46" s="6"/>
      <c r="GE46" s="6"/>
      <c r="GF46" s="6"/>
    </row>
    <row r="47" spans="2:188" ht="15" customHeight="1" x14ac:dyDescent="0.3">
      <c r="B47" s="42" t="s">
        <v>20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  <c r="CC47" s="38"/>
      <c r="CD47" s="38"/>
      <c r="CE47" s="38"/>
      <c r="CF47" s="38"/>
      <c r="CG47" s="38"/>
      <c r="CH47" s="38"/>
      <c r="CI47" s="38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8"/>
      <c r="DL47" s="38"/>
      <c r="DM47" s="38"/>
      <c r="DN47" s="38"/>
      <c r="DO47" s="38"/>
      <c r="DP47" s="38"/>
      <c r="DQ47" s="38"/>
      <c r="DR47" s="38"/>
      <c r="DS47" s="38"/>
      <c r="DT47" s="38"/>
      <c r="DU47" s="38"/>
      <c r="DV47" s="38"/>
      <c r="DW47" s="38"/>
      <c r="DX47" s="38"/>
      <c r="DY47" s="38"/>
      <c r="DZ47" s="38"/>
      <c r="EA47" s="38"/>
      <c r="EB47" s="38"/>
      <c r="EC47" s="38"/>
      <c r="ED47" s="38"/>
      <c r="EE47" s="38"/>
      <c r="EF47" s="38"/>
      <c r="EG47" s="38"/>
      <c r="EH47" s="38"/>
      <c r="EI47" s="38"/>
      <c r="EJ47" s="38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6"/>
      <c r="GC47" s="6"/>
      <c r="GD47" s="6"/>
      <c r="GE47" s="6"/>
      <c r="GF47" s="6"/>
    </row>
    <row r="48" spans="2:188" ht="14.25" customHeight="1" x14ac:dyDescent="0.3">
      <c r="B48" s="43" t="s">
        <v>21</v>
      </c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39"/>
      <c r="EW48" s="39"/>
      <c r="EX48" s="39"/>
      <c r="EY48" s="39"/>
      <c r="EZ48" s="39"/>
      <c r="FA48" s="39"/>
      <c r="FB48" s="39"/>
      <c r="FC48" s="39"/>
      <c r="FD48" s="39"/>
      <c r="FE48" s="39"/>
      <c r="FF48" s="39"/>
      <c r="FG48" s="39"/>
      <c r="FH48" s="39"/>
      <c r="FI48" s="39"/>
      <c r="FJ48" s="39"/>
      <c r="FK48" s="39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6"/>
      <c r="GC48" s="6"/>
      <c r="GD48" s="6"/>
      <c r="GE48" s="6"/>
      <c r="GF48" s="6"/>
    </row>
    <row r="49" spans="2:256" ht="96.75" customHeight="1" x14ac:dyDescent="0.3">
      <c r="B49" s="48" t="s">
        <v>102</v>
      </c>
      <c r="C49" s="48"/>
      <c r="D49" s="48"/>
      <c r="E49" s="48"/>
      <c r="F49" s="48"/>
      <c r="G49" s="37" t="s">
        <v>35</v>
      </c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9"/>
      <c r="CV49" s="39"/>
      <c r="CW49" s="39"/>
      <c r="CX49" s="39"/>
      <c r="CY49" s="39"/>
      <c r="CZ49" s="39"/>
      <c r="DA49" s="39"/>
      <c r="DB49" s="39"/>
      <c r="DC49" s="39"/>
      <c r="DD49" s="39"/>
      <c r="DE49" s="39"/>
      <c r="DF49" s="39"/>
      <c r="DG49" s="39"/>
      <c r="DH49" s="39"/>
      <c r="DI49" s="39"/>
      <c r="DJ49" s="39"/>
      <c r="DK49" s="38"/>
      <c r="DL49" s="38"/>
      <c r="DM49" s="38"/>
      <c r="DN49" s="38"/>
      <c r="DO49" s="38"/>
      <c r="DP49" s="38"/>
      <c r="DQ49" s="38"/>
      <c r="DR49" s="38"/>
      <c r="DS49" s="38"/>
      <c r="DT49" s="38"/>
      <c r="DU49" s="38"/>
      <c r="DV49" s="38"/>
      <c r="DW49" s="38"/>
      <c r="DX49" s="38"/>
      <c r="DY49" s="38"/>
      <c r="DZ49" s="38"/>
      <c r="EA49" s="38"/>
      <c r="EB49" s="38"/>
      <c r="EC49" s="38"/>
      <c r="ED49" s="38"/>
      <c r="EE49" s="38"/>
      <c r="EF49" s="38"/>
      <c r="EG49" s="38"/>
      <c r="EH49" s="38"/>
      <c r="EI49" s="38"/>
      <c r="EJ49" s="38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9"/>
      <c r="EW49" s="39"/>
      <c r="EX49" s="39"/>
      <c r="EY49" s="39"/>
      <c r="EZ49" s="39"/>
      <c r="FA49" s="39"/>
      <c r="FB49" s="39"/>
      <c r="FC49" s="39"/>
      <c r="FD49" s="39"/>
      <c r="FE49" s="39"/>
      <c r="FF49" s="39"/>
      <c r="FG49" s="39"/>
      <c r="FH49" s="39"/>
      <c r="FI49" s="39"/>
      <c r="FJ49" s="39"/>
      <c r="FK49" s="39"/>
      <c r="FL49" s="53"/>
      <c r="FM49" s="54"/>
      <c r="FN49" s="54"/>
      <c r="FO49" s="54"/>
      <c r="FP49" s="54"/>
      <c r="FQ49" s="54"/>
      <c r="FR49" s="54"/>
      <c r="FS49" s="54"/>
      <c r="FT49" s="54"/>
      <c r="FU49" s="54"/>
      <c r="FV49" s="54"/>
      <c r="FW49" s="54"/>
      <c r="FX49" s="54"/>
      <c r="FY49" s="54"/>
      <c r="FZ49" s="54"/>
      <c r="GA49" s="55"/>
      <c r="GB49" s="6"/>
      <c r="GC49" s="6"/>
      <c r="GD49" s="6"/>
      <c r="GE49" s="6"/>
      <c r="GF49" s="6"/>
    </row>
    <row r="50" spans="2:256" ht="15" customHeight="1" x14ac:dyDescent="0.3">
      <c r="B50" s="42" t="s">
        <v>18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H50" s="39"/>
      <c r="DI50" s="39"/>
      <c r="DJ50" s="39"/>
      <c r="DK50" s="38"/>
      <c r="DL50" s="38"/>
      <c r="DM50" s="38"/>
      <c r="DN50" s="38"/>
      <c r="DO50" s="38"/>
      <c r="DP50" s="38"/>
      <c r="DQ50" s="38"/>
      <c r="DR50" s="38"/>
      <c r="DS50" s="38"/>
      <c r="DT50" s="38"/>
      <c r="DU50" s="38"/>
      <c r="DV50" s="38"/>
      <c r="DW50" s="38"/>
      <c r="DX50" s="38"/>
      <c r="DY50" s="38"/>
      <c r="DZ50" s="38"/>
      <c r="EA50" s="38"/>
      <c r="EB50" s="38"/>
      <c r="EC50" s="38"/>
      <c r="ED50" s="38"/>
      <c r="EE50" s="38"/>
      <c r="EF50" s="38"/>
      <c r="EG50" s="38"/>
      <c r="EH50" s="38"/>
      <c r="EI50" s="38"/>
      <c r="EJ50" s="38"/>
      <c r="EK50" s="46"/>
      <c r="EL50" s="46"/>
      <c r="EM50" s="46"/>
      <c r="EN50" s="46"/>
      <c r="EO50" s="46"/>
      <c r="EP50" s="46"/>
      <c r="EQ50" s="46"/>
      <c r="ER50" s="46"/>
      <c r="ES50" s="46"/>
      <c r="ET50" s="46"/>
      <c r="EU50" s="46"/>
      <c r="EV50" s="39"/>
      <c r="EW50" s="39"/>
      <c r="EX50" s="39"/>
      <c r="EY50" s="39"/>
      <c r="EZ50" s="39"/>
      <c r="FA50" s="39"/>
      <c r="FB50" s="39"/>
      <c r="FC50" s="39"/>
      <c r="FD50" s="39"/>
      <c r="FE50" s="39"/>
      <c r="FF50" s="39"/>
      <c r="FG50" s="39"/>
      <c r="FH50" s="39"/>
      <c r="FI50" s="39"/>
      <c r="FJ50" s="39"/>
      <c r="FK50" s="39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6"/>
      <c r="GC50" s="6"/>
      <c r="GD50" s="6"/>
      <c r="GE50" s="6"/>
      <c r="GF50" s="6"/>
    </row>
    <row r="51" spans="2:256" ht="13.5" customHeight="1" x14ac:dyDescent="0.3">
      <c r="B51" s="42" t="s">
        <v>20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8"/>
      <c r="DL51" s="38"/>
      <c r="DM51" s="38"/>
      <c r="DN51" s="38"/>
      <c r="DO51" s="38"/>
      <c r="DP51" s="38"/>
      <c r="DQ51" s="38"/>
      <c r="DR51" s="38"/>
      <c r="DS51" s="38"/>
      <c r="DT51" s="38"/>
      <c r="DU51" s="38"/>
      <c r="DV51" s="38"/>
      <c r="DW51" s="38"/>
      <c r="DX51" s="38"/>
      <c r="DY51" s="38"/>
      <c r="DZ51" s="38"/>
      <c r="EA51" s="38"/>
      <c r="EB51" s="38"/>
      <c r="EC51" s="38"/>
      <c r="ED51" s="38"/>
      <c r="EE51" s="38"/>
      <c r="EF51" s="38"/>
      <c r="EG51" s="38"/>
      <c r="EH51" s="38"/>
      <c r="EI51" s="38"/>
      <c r="EJ51" s="38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6"/>
      <c r="GC51" s="6"/>
      <c r="GD51" s="6"/>
      <c r="GE51" s="6"/>
      <c r="GF51" s="6"/>
    </row>
    <row r="52" spans="2:256" ht="13.5" customHeight="1" x14ac:dyDescent="0.3">
      <c r="B52" s="43" t="s">
        <v>21</v>
      </c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6"/>
      <c r="CK52" s="46"/>
      <c r="CL52" s="46"/>
      <c r="CM52" s="46"/>
      <c r="CN52" s="46"/>
      <c r="CO52" s="46"/>
      <c r="CP52" s="46"/>
      <c r="CQ52" s="46"/>
      <c r="CR52" s="46"/>
      <c r="CS52" s="46"/>
      <c r="CT52" s="46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/>
      <c r="DF52" s="39"/>
      <c r="DG52" s="39"/>
      <c r="DH52" s="39"/>
      <c r="DI52" s="39"/>
      <c r="DJ52" s="39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5"/>
      <c r="EA52" s="45"/>
      <c r="EB52" s="45"/>
      <c r="EC52" s="45"/>
      <c r="ED52" s="45"/>
      <c r="EE52" s="45"/>
      <c r="EF52" s="45"/>
      <c r="EG52" s="45"/>
      <c r="EH52" s="45"/>
      <c r="EI52" s="45"/>
      <c r="EJ52" s="45"/>
      <c r="EK52" s="46"/>
      <c r="EL52" s="46"/>
      <c r="EM52" s="46"/>
      <c r="EN52" s="46"/>
      <c r="EO52" s="46"/>
      <c r="EP52" s="46"/>
      <c r="EQ52" s="46"/>
      <c r="ER52" s="46"/>
      <c r="ES52" s="46"/>
      <c r="ET52" s="46"/>
      <c r="EU52" s="46"/>
      <c r="EV52" s="39"/>
      <c r="EW52" s="39"/>
      <c r="EX52" s="39"/>
      <c r="EY52" s="39"/>
      <c r="EZ52" s="39"/>
      <c r="FA52" s="39"/>
      <c r="FB52" s="39"/>
      <c r="FC52" s="39"/>
      <c r="FD52" s="39"/>
      <c r="FE52" s="39"/>
      <c r="FF52" s="39"/>
      <c r="FG52" s="39"/>
      <c r="FH52" s="39"/>
      <c r="FI52" s="39"/>
      <c r="FJ52" s="39"/>
      <c r="FK52" s="39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6"/>
      <c r="GC52" s="6"/>
      <c r="GD52" s="6"/>
      <c r="GE52" s="6"/>
      <c r="GF52" s="6"/>
    </row>
    <row r="53" spans="2:256" ht="81.75" customHeight="1" x14ac:dyDescent="0.3">
      <c r="B53" s="56" t="s">
        <v>103</v>
      </c>
      <c r="C53" s="56"/>
      <c r="D53" s="56"/>
      <c r="E53" s="56"/>
      <c r="F53" s="56"/>
      <c r="G53" s="37" t="s">
        <v>36</v>
      </c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H53" s="39"/>
      <c r="DI53" s="39"/>
      <c r="DJ53" s="39"/>
      <c r="DK53" s="38"/>
      <c r="DL53" s="38"/>
      <c r="DM53" s="38"/>
      <c r="DN53" s="38"/>
      <c r="DO53" s="38"/>
      <c r="DP53" s="38"/>
      <c r="DQ53" s="38"/>
      <c r="DR53" s="38"/>
      <c r="DS53" s="38"/>
      <c r="DT53" s="38"/>
      <c r="DU53" s="38"/>
      <c r="DV53" s="38"/>
      <c r="DW53" s="38"/>
      <c r="DX53" s="38"/>
      <c r="DY53" s="38"/>
      <c r="DZ53" s="38"/>
      <c r="EA53" s="38"/>
      <c r="EB53" s="38"/>
      <c r="EC53" s="38"/>
      <c r="ED53" s="38"/>
      <c r="EE53" s="38"/>
      <c r="EF53" s="38"/>
      <c r="EG53" s="38"/>
      <c r="EH53" s="38"/>
      <c r="EI53" s="38"/>
      <c r="EJ53" s="38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9"/>
      <c r="EW53" s="39"/>
      <c r="EX53" s="39"/>
      <c r="EY53" s="39"/>
      <c r="EZ53" s="39"/>
      <c r="FA53" s="39"/>
      <c r="FB53" s="39"/>
      <c r="FC53" s="39"/>
      <c r="FD53" s="39"/>
      <c r="FE53" s="39"/>
      <c r="FF53" s="39"/>
      <c r="FG53" s="39"/>
      <c r="FH53" s="39"/>
      <c r="FI53" s="39"/>
      <c r="FJ53" s="39"/>
      <c r="FK53" s="39"/>
      <c r="FL53" s="52"/>
      <c r="FM53" s="52"/>
      <c r="FN53" s="52"/>
      <c r="FO53" s="52"/>
      <c r="FP53" s="52"/>
      <c r="FQ53" s="52"/>
      <c r="FR53" s="52"/>
      <c r="FS53" s="52"/>
      <c r="FT53" s="52"/>
      <c r="FU53" s="52"/>
      <c r="FV53" s="52"/>
      <c r="FW53" s="52"/>
      <c r="FX53" s="52"/>
      <c r="FY53" s="52"/>
      <c r="FZ53" s="52"/>
      <c r="GA53" s="52"/>
      <c r="GB53" s="6"/>
      <c r="GC53" s="6"/>
      <c r="GD53" s="6"/>
      <c r="GE53" s="6"/>
      <c r="GF53" s="6"/>
    </row>
    <row r="54" spans="2:256" ht="15" customHeight="1" x14ac:dyDescent="0.3">
      <c r="B54" s="42" t="s">
        <v>18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  <c r="BZ54" s="38"/>
      <c r="CA54" s="38"/>
      <c r="CB54" s="38"/>
      <c r="CC54" s="38"/>
      <c r="CD54" s="38"/>
      <c r="CE54" s="38"/>
      <c r="CF54" s="38"/>
      <c r="CG54" s="38"/>
      <c r="CH54" s="38"/>
      <c r="CI54" s="38"/>
      <c r="CJ54" s="46"/>
      <c r="CK54" s="46"/>
      <c r="CL54" s="46"/>
      <c r="CM54" s="46"/>
      <c r="CN54" s="46"/>
      <c r="CO54" s="46"/>
      <c r="CP54" s="46"/>
      <c r="CQ54" s="46"/>
      <c r="CR54" s="46"/>
      <c r="CS54" s="46"/>
      <c r="CT54" s="46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8"/>
      <c r="DL54" s="38"/>
      <c r="DM54" s="38"/>
      <c r="DN54" s="38"/>
      <c r="DO54" s="38"/>
      <c r="DP54" s="38"/>
      <c r="DQ54" s="38"/>
      <c r="DR54" s="38"/>
      <c r="DS54" s="38"/>
      <c r="DT54" s="38"/>
      <c r="DU54" s="38"/>
      <c r="DV54" s="38"/>
      <c r="DW54" s="38"/>
      <c r="DX54" s="38"/>
      <c r="DY54" s="38"/>
      <c r="DZ54" s="38"/>
      <c r="EA54" s="38"/>
      <c r="EB54" s="38"/>
      <c r="EC54" s="38"/>
      <c r="ED54" s="38"/>
      <c r="EE54" s="38"/>
      <c r="EF54" s="38"/>
      <c r="EG54" s="38"/>
      <c r="EH54" s="38"/>
      <c r="EI54" s="38"/>
      <c r="EJ54" s="38"/>
      <c r="EK54" s="46"/>
      <c r="EL54" s="46"/>
      <c r="EM54" s="46"/>
      <c r="EN54" s="46"/>
      <c r="EO54" s="46"/>
      <c r="EP54" s="46"/>
      <c r="EQ54" s="46"/>
      <c r="ER54" s="46"/>
      <c r="ES54" s="46"/>
      <c r="ET54" s="46"/>
      <c r="EU54" s="46"/>
      <c r="EV54" s="39"/>
      <c r="EW54" s="39"/>
      <c r="EX54" s="39"/>
      <c r="EY54" s="39"/>
      <c r="EZ54" s="39"/>
      <c r="FA54" s="39"/>
      <c r="FB54" s="39"/>
      <c r="FC54" s="39"/>
      <c r="FD54" s="39"/>
      <c r="FE54" s="39"/>
      <c r="FF54" s="39"/>
      <c r="FG54" s="39"/>
      <c r="FH54" s="39"/>
      <c r="FI54" s="39"/>
      <c r="FJ54" s="39"/>
      <c r="FK54" s="39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6"/>
      <c r="GC54" s="6"/>
      <c r="GD54" s="6"/>
      <c r="GE54" s="6"/>
      <c r="GF54" s="6"/>
      <c r="IV54" s="1">
        <v>-2</v>
      </c>
    </row>
    <row r="55" spans="2:256" ht="15" customHeight="1" x14ac:dyDescent="0.3">
      <c r="B55" s="42" t="s">
        <v>20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5"/>
      <c r="CK55" s="35"/>
      <c r="CL55" s="35"/>
      <c r="CM55" s="35"/>
      <c r="CN55" s="35"/>
      <c r="CO55" s="35"/>
      <c r="CP55" s="35"/>
      <c r="CQ55" s="35"/>
      <c r="CR55" s="35"/>
      <c r="CS55" s="35"/>
      <c r="CT55" s="35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8"/>
      <c r="DL55" s="38"/>
      <c r="DM55" s="38"/>
      <c r="DN55" s="38"/>
      <c r="DO55" s="38"/>
      <c r="DP55" s="38"/>
      <c r="DQ55" s="38"/>
      <c r="DR55" s="38"/>
      <c r="DS55" s="38"/>
      <c r="DT55" s="38"/>
      <c r="DU55" s="38"/>
      <c r="DV55" s="38"/>
      <c r="DW55" s="38"/>
      <c r="DX55" s="38"/>
      <c r="DY55" s="38"/>
      <c r="DZ55" s="38"/>
      <c r="EA55" s="38"/>
      <c r="EB55" s="38"/>
      <c r="EC55" s="38"/>
      <c r="ED55" s="38"/>
      <c r="EE55" s="38"/>
      <c r="EF55" s="38"/>
      <c r="EG55" s="38"/>
      <c r="EH55" s="38"/>
      <c r="EI55" s="38"/>
      <c r="EJ55" s="38"/>
      <c r="EK55" s="35"/>
      <c r="EL55" s="35"/>
      <c r="EM55" s="35"/>
      <c r="EN55" s="35"/>
      <c r="EO55" s="35"/>
      <c r="EP55" s="35"/>
      <c r="EQ55" s="35"/>
      <c r="ER55" s="35"/>
      <c r="ES55" s="35"/>
      <c r="ET55" s="35"/>
      <c r="EU55" s="35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5"/>
      <c r="FM55" s="35"/>
      <c r="FN55" s="35"/>
      <c r="FO55" s="35"/>
      <c r="FP55" s="35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6"/>
      <c r="GC55" s="6"/>
      <c r="GD55" s="6"/>
      <c r="GE55" s="6"/>
      <c r="GF55" s="6"/>
    </row>
    <row r="56" spans="2:256" ht="13.5" customHeight="1" x14ac:dyDescent="0.3">
      <c r="B56" s="43" t="s">
        <v>21</v>
      </c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6"/>
      <c r="CK56" s="46"/>
      <c r="CL56" s="46"/>
      <c r="CM56" s="46"/>
      <c r="CN56" s="46"/>
      <c r="CO56" s="46"/>
      <c r="CP56" s="46"/>
      <c r="CQ56" s="46"/>
      <c r="CR56" s="46"/>
      <c r="CS56" s="46"/>
      <c r="CT56" s="46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H56" s="39"/>
      <c r="DI56" s="39"/>
      <c r="DJ56" s="39"/>
      <c r="DK56" s="45"/>
      <c r="DL56" s="45"/>
      <c r="DM56" s="45"/>
      <c r="DN56" s="45"/>
      <c r="DO56" s="45"/>
      <c r="DP56" s="45"/>
      <c r="DQ56" s="45"/>
      <c r="DR56" s="45"/>
      <c r="DS56" s="45"/>
      <c r="DT56" s="45"/>
      <c r="DU56" s="45"/>
      <c r="DV56" s="45"/>
      <c r="DW56" s="45"/>
      <c r="DX56" s="45"/>
      <c r="DY56" s="45"/>
      <c r="DZ56" s="45"/>
      <c r="EA56" s="45"/>
      <c r="EB56" s="45"/>
      <c r="EC56" s="45"/>
      <c r="ED56" s="45"/>
      <c r="EE56" s="45"/>
      <c r="EF56" s="45"/>
      <c r="EG56" s="45"/>
      <c r="EH56" s="45"/>
      <c r="EI56" s="45"/>
      <c r="EJ56" s="45"/>
      <c r="EK56" s="46"/>
      <c r="EL56" s="46"/>
      <c r="EM56" s="46"/>
      <c r="EN56" s="46"/>
      <c r="EO56" s="46"/>
      <c r="EP56" s="46"/>
      <c r="EQ56" s="46"/>
      <c r="ER56" s="46"/>
      <c r="ES56" s="46"/>
      <c r="ET56" s="46"/>
      <c r="EU56" s="46"/>
      <c r="EV56" s="39"/>
      <c r="EW56" s="39"/>
      <c r="EX56" s="39"/>
      <c r="EY56" s="39"/>
      <c r="EZ56" s="39"/>
      <c r="FA56" s="39"/>
      <c r="FB56" s="39"/>
      <c r="FC56" s="39"/>
      <c r="FD56" s="39"/>
      <c r="FE56" s="39"/>
      <c r="FF56" s="39"/>
      <c r="FG56" s="39"/>
      <c r="FH56" s="39"/>
      <c r="FI56" s="39"/>
      <c r="FJ56" s="39"/>
      <c r="FK56" s="39"/>
      <c r="FL56" s="35"/>
      <c r="FM56" s="35"/>
      <c r="FN56" s="35"/>
      <c r="FO56" s="35"/>
      <c r="FP56" s="35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6"/>
      <c r="GC56" s="6"/>
      <c r="GD56" s="6"/>
      <c r="GE56" s="6"/>
      <c r="GF56" s="6"/>
    </row>
    <row r="57" spans="2:256" ht="82.5" customHeight="1" x14ac:dyDescent="0.3">
      <c r="B57" s="48" t="s">
        <v>104</v>
      </c>
      <c r="C57" s="48"/>
      <c r="D57" s="48"/>
      <c r="E57" s="48"/>
      <c r="F57" s="48"/>
      <c r="G57" s="37" t="s">
        <v>37</v>
      </c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9">
        <v>1</v>
      </c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8"/>
      <c r="DL57" s="38"/>
      <c r="DM57" s="38"/>
      <c r="DN57" s="38"/>
      <c r="DO57" s="38"/>
      <c r="DP57" s="38"/>
      <c r="DQ57" s="38"/>
      <c r="DR57" s="38"/>
      <c r="DS57" s="38"/>
      <c r="DT57" s="38"/>
      <c r="DU57" s="38"/>
      <c r="DV57" s="38"/>
      <c r="DW57" s="38"/>
      <c r="DX57" s="38"/>
      <c r="DY57" s="38"/>
      <c r="DZ57" s="38"/>
      <c r="EA57" s="38"/>
      <c r="EB57" s="38"/>
      <c r="EC57" s="38"/>
      <c r="ED57" s="38"/>
      <c r="EE57" s="38"/>
      <c r="EF57" s="38"/>
      <c r="EG57" s="38"/>
      <c r="EH57" s="38"/>
      <c r="EI57" s="38"/>
      <c r="EJ57" s="38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9">
        <v>1</v>
      </c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47"/>
      <c r="FM57" s="47"/>
      <c r="FN57" s="47"/>
      <c r="FO57" s="47"/>
      <c r="FP57" s="47"/>
      <c r="FQ57" s="47"/>
      <c r="FR57" s="47"/>
      <c r="FS57" s="47"/>
      <c r="FT57" s="47"/>
      <c r="FU57" s="47"/>
      <c r="FV57" s="47"/>
      <c r="FW57" s="47"/>
      <c r="FX57" s="47"/>
      <c r="FY57" s="47"/>
      <c r="FZ57" s="47"/>
      <c r="GA57" s="47"/>
      <c r="GB57" s="7">
        <v>0.95</v>
      </c>
      <c r="GC57" s="7">
        <v>0</v>
      </c>
      <c r="GD57" s="7">
        <v>1</v>
      </c>
      <c r="GE57" s="7">
        <v>0</v>
      </c>
      <c r="GF57" s="7"/>
    </row>
    <row r="58" spans="2:256" ht="15" customHeight="1" x14ac:dyDescent="0.3">
      <c r="B58" s="42" t="s">
        <v>18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4" t="s">
        <v>19</v>
      </c>
      <c r="AO58" s="44"/>
      <c r="AP58" s="44"/>
      <c r="AQ58" s="44"/>
      <c r="AR58" s="44"/>
      <c r="AS58" s="44"/>
      <c r="AT58" s="44"/>
      <c r="AU58" s="44"/>
      <c r="AV58" s="44"/>
      <c r="AW58" s="44"/>
      <c r="AX58" s="44" t="s">
        <v>88</v>
      </c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5">
        <v>4596</v>
      </c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>
        <v>4590</v>
      </c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6">
        <f>BX58/BJ58</f>
        <v>0.99869451697127942</v>
      </c>
      <c r="CK58" s="46"/>
      <c r="CL58" s="46"/>
      <c r="CM58" s="46"/>
      <c r="CN58" s="46"/>
      <c r="CO58" s="46"/>
      <c r="CP58" s="46"/>
      <c r="CQ58" s="46"/>
      <c r="CR58" s="46"/>
      <c r="CS58" s="46"/>
      <c r="CT58" s="46"/>
      <c r="CU58" s="46"/>
      <c r="CV58" s="46"/>
      <c r="CW58" s="46"/>
      <c r="CX58" s="46"/>
      <c r="CY58" s="46"/>
      <c r="CZ58" s="46"/>
      <c r="DA58" s="46"/>
      <c r="DB58" s="46"/>
      <c r="DC58" s="46"/>
      <c r="DD58" s="46"/>
      <c r="DE58" s="46"/>
      <c r="DF58" s="46"/>
      <c r="DG58" s="46"/>
      <c r="DH58" s="46"/>
      <c r="DI58" s="46"/>
      <c r="DJ58" s="46"/>
      <c r="DK58" s="45">
        <v>16525</v>
      </c>
      <c r="DL58" s="45"/>
      <c r="DM58" s="45"/>
      <c r="DN58" s="45"/>
      <c r="DO58" s="45"/>
      <c r="DP58" s="45"/>
      <c r="DQ58" s="45"/>
      <c r="DR58" s="45"/>
      <c r="DS58" s="45"/>
      <c r="DT58" s="45"/>
      <c r="DU58" s="45"/>
      <c r="DV58" s="45"/>
      <c r="DW58" s="45"/>
      <c r="DX58" s="45"/>
      <c r="DY58" s="45">
        <v>5472</v>
      </c>
      <c r="DZ58" s="45"/>
      <c r="EA58" s="45"/>
      <c r="EB58" s="45"/>
      <c r="EC58" s="45"/>
      <c r="ED58" s="45"/>
      <c r="EE58" s="45"/>
      <c r="EF58" s="45"/>
      <c r="EG58" s="45"/>
      <c r="EH58" s="45"/>
      <c r="EI58" s="45"/>
      <c r="EJ58" s="45"/>
      <c r="EK58" s="46">
        <f>DY58/DK58</f>
        <v>0.33113464447806357</v>
      </c>
      <c r="EL58" s="46"/>
      <c r="EM58" s="46"/>
      <c r="EN58" s="46"/>
      <c r="EO58" s="46"/>
      <c r="EP58" s="46"/>
      <c r="EQ58" s="46"/>
      <c r="ER58" s="46"/>
      <c r="ES58" s="46"/>
      <c r="ET58" s="46"/>
      <c r="EU58" s="46"/>
      <c r="EV58" s="46"/>
      <c r="EW58" s="46"/>
      <c r="EX58" s="46"/>
      <c r="EY58" s="46"/>
      <c r="EZ58" s="46"/>
      <c r="FA58" s="46"/>
      <c r="FB58" s="46"/>
      <c r="FC58" s="46"/>
      <c r="FD58" s="46"/>
      <c r="FE58" s="46"/>
      <c r="FF58" s="46"/>
      <c r="FG58" s="46"/>
      <c r="FH58" s="46"/>
      <c r="FI58" s="46"/>
      <c r="FJ58" s="46"/>
      <c r="FK58" s="46"/>
      <c r="FL58" s="35"/>
      <c r="FM58" s="35"/>
      <c r="FN58" s="35"/>
      <c r="FO58" s="35"/>
      <c r="FP58" s="35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6"/>
      <c r="GC58" s="6"/>
      <c r="GD58" s="6"/>
      <c r="GE58" s="6"/>
      <c r="GF58" s="6"/>
    </row>
    <row r="59" spans="2:256" ht="15" customHeight="1" x14ac:dyDescent="0.3">
      <c r="B59" s="42" t="s">
        <v>20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  <c r="BW59" s="45"/>
      <c r="BX59" s="45"/>
      <c r="BY59" s="45"/>
      <c r="BZ59" s="45"/>
      <c r="CA59" s="45"/>
      <c r="CB59" s="45"/>
      <c r="CC59" s="45"/>
      <c r="CD59" s="45"/>
      <c r="CE59" s="45"/>
      <c r="CF59" s="45"/>
      <c r="CG59" s="45"/>
      <c r="CH59" s="45"/>
      <c r="CI59" s="45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6"/>
      <c r="CV59" s="46"/>
      <c r="CW59" s="46"/>
      <c r="CX59" s="46"/>
      <c r="CY59" s="46"/>
      <c r="CZ59" s="46"/>
      <c r="DA59" s="46"/>
      <c r="DB59" s="46"/>
      <c r="DC59" s="46"/>
      <c r="DD59" s="46"/>
      <c r="DE59" s="46"/>
      <c r="DF59" s="46"/>
      <c r="DG59" s="46"/>
      <c r="DH59" s="46"/>
      <c r="DI59" s="46"/>
      <c r="DJ59" s="46"/>
      <c r="DK59" s="45"/>
      <c r="DL59" s="45"/>
      <c r="DM59" s="45"/>
      <c r="DN59" s="45"/>
      <c r="DO59" s="45"/>
      <c r="DP59" s="45"/>
      <c r="DQ59" s="45"/>
      <c r="DR59" s="45"/>
      <c r="DS59" s="45"/>
      <c r="DT59" s="45"/>
      <c r="DU59" s="45"/>
      <c r="DV59" s="45"/>
      <c r="DW59" s="45"/>
      <c r="DX59" s="45"/>
      <c r="DY59" s="45"/>
      <c r="DZ59" s="45"/>
      <c r="EA59" s="45"/>
      <c r="EB59" s="45"/>
      <c r="EC59" s="45"/>
      <c r="ED59" s="45"/>
      <c r="EE59" s="45"/>
      <c r="EF59" s="45"/>
      <c r="EG59" s="45"/>
      <c r="EH59" s="45"/>
      <c r="EI59" s="45"/>
      <c r="EJ59" s="45"/>
      <c r="EK59" s="44"/>
      <c r="EL59" s="44"/>
      <c r="EM59" s="44"/>
      <c r="EN59" s="44"/>
      <c r="EO59" s="44"/>
      <c r="EP59" s="44"/>
      <c r="EQ59" s="44"/>
      <c r="ER59" s="44"/>
      <c r="ES59" s="44"/>
      <c r="ET59" s="44"/>
      <c r="EU59" s="44"/>
      <c r="EV59" s="46"/>
      <c r="EW59" s="46"/>
      <c r="EX59" s="46"/>
      <c r="EY59" s="46"/>
      <c r="EZ59" s="46"/>
      <c r="FA59" s="46"/>
      <c r="FB59" s="46"/>
      <c r="FC59" s="46"/>
      <c r="FD59" s="46"/>
      <c r="FE59" s="46"/>
      <c r="FF59" s="46"/>
      <c r="FG59" s="46"/>
      <c r="FH59" s="46"/>
      <c r="FI59" s="46"/>
      <c r="FJ59" s="46"/>
      <c r="FK59" s="46"/>
      <c r="FL59" s="35"/>
      <c r="FM59" s="35"/>
      <c r="FN59" s="35"/>
      <c r="FO59" s="35"/>
      <c r="FP59" s="35"/>
      <c r="FQ59" s="35"/>
      <c r="FR59" s="35"/>
      <c r="FS59" s="35"/>
      <c r="FT59" s="35"/>
      <c r="FU59" s="35"/>
      <c r="FV59" s="35"/>
      <c r="FW59" s="35"/>
      <c r="FX59" s="35"/>
      <c r="FY59" s="35"/>
      <c r="FZ59" s="35"/>
      <c r="GA59" s="35"/>
      <c r="GB59" s="6"/>
      <c r="GC59" s="6"/>
      <c r="GD59" s="6"/>
      <c r="GE59" s="6"/>
      <c r="GF59" s="6"/>
    </row>
    <row r="60" spans="2:256" ht="12.75" customHeight="1" x14ac:dyDescent="0.3">
      <c r="B60" s="43" t="s">
        <v>21</v>
      </c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4" t="s">
        <v>19</v>
      </c>
      <c r="AO60" s="44"/>
      <c r="AP60" s="44"/>
      <c r="AQ60" s="44"/>
      <c r="AR60" s="44"/>
      <c r="AS60" s="44"/>
      <c r="AT60" s="44"/>
      <c r="AU60" s="44"/>
      <c r="AV60" s="44"/>
      <c r="AW60" s="44"/>
      <c r="AX60" s="44" t="s">
        <v>88</v>
      </c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5">
        <f>BJ58</f>
        <v>4596</v>
      </c>
      <c r="BK60" s="45"/>
      <c r="BL60" s="45"/>
      <c r="BM60" s="45"/>
      <c r="BN60" s="45"/>
      <c r="BO60" s="45"/>
      <c r="BP60" s="45"/>
      <c r="BQ60" s="45"/>
      <c r="BR60" s="45"/>
      <c r="BS60" s="45"/>
      <c r="BT60" s="45"/>
      <c r="BU60" s="45"/>
      <c r="BV60" s="45"/>
      <c r="BW60" s="45"/>
      <c r="BX60" s="45">
        <f>BX58</f>
        <v>4590</v>
      </c>
      <c r="BY60" s="45"/>
      <c r="BZ60" s="45"/>
      <c r="CA60" s="45"/>
      <c r="CB60" s="45"/>
      <c r="CC60" s="45"/>
      <c r="CD60" s="45"/>
      <c r="CE60" s="45"/>
      <c r="CF60" s="45"/>
      <c r="CG60" s="45"/>
      <c r="CH60" s="45"/>
      <c r="CI60" s="45"/>
      <c r="CJ60" s="46">
        <f>BX60/BJ60</f>
        <v>0.99869451697127942</v>
      </c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5">
        <f>DK58</f>
        <v>16525</v>
      </c>
      <c r="DL60" s="45"/>
      <c r="DM60" s="45"/>
      <c r="DN60" s="45"/>
      <c r="DO60" s="45"/>
      <c r="DP60" s="45"/>
      <c r="DQ60" s="45"/>
      <c r="DR60" s="45"/>
      <c r="DS60" s="45"/>
      <c r="DT60" s="45"/>
      <c r="DU60" s="45"/>
      <c r="DV60" s="45"/>
      <c r="DW60" s="45"/>
      <c r="DX60" s="45"/>
      <c r="DY60" s="45">
        <f>DY58</f>
        <v>5472</v>
      </c>
      <c r="DZ60" s="45"/>
      <c r="EA60" s="45"/>
      <c r="EB60" s="45"/>
      <c r="EC60" s="45"/>
      <c r="ED60" s="45"/>
      <c r="EE60" s="45"/>
      <c r="EF60" s="45"/>
      <c r="EG60" s="45"/>
      <c r="EH60" s="45"/>
      <c r="EI60" s="45"/>
      <c r="EJ60" s="45"/>
      <c r="EK60" s="46">
        <f>DY60/DK60</f>
        <v>0.33113464447806357</v>
      </c>
      <c r="EL60" s="46"/>
      <c r="EM60" s="46"/>
      <c r="EN60" s="46"/>
      <c r="EO60" s="46"/>
      <c r="EP60" s="46"/>
      <c r="EQ60" s="46"/>
      <c r="ER60" s="46"/>
      <c r="ES60" s="46"/>
      <c r="ET60" s="46"/>
      <c r="EU60" s="46"/>
      <c r="EV60" s="46"/>
      <c r="EW60" s="46"/>
      <c r="EX60" s="46"/>
      <c r="EY60" s="46"/>
      <c r="EZ60" s="46"/>
      <c r="FA60" s="46"/>
      <c r="FB60" s="46"/>
      <c r="FC60" s="46"/>
      <c r="FD60" s="46"/>
      <c r="FE60" s="46"/>
      <c r="FF60" s="46"/>
      <c r="FG60" s="46"/>
      <c r="FH60" s="46"/>
      <c r="FI60" s="46"/>
      <c r="FJ60" s="46"/>
      <c r="FK60" s="46"/>
      <c r="FL60" s="35"/>
      <c r="FM60" s="35"/>
      <c r="FN60" s="35"/>
      <c r="FO60" s="35"/>
      <c r="FP60" s="35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6">
        <v>0</v>
      </c>
      <c r="GC60" s="6">
        <v>0</v>
      </c>
      <c r="GD60" s="6">
        <v>882</v>
      </c>
      <c r="GE60" s="6">
        <v>0</v>
      </c>
      <c r="GF60" s="6"/>
    </row>
    <row r="61" spans="2:256" ht="42.75" customHeight="1" x14ac:dyDescent="0.3">
      <c r="B61" s="48" t="s">
        <v>105</v>
      </c>
      <c r="C61" s="48"/>
      <c r="D61" s="48"/>
      <c r="E61" s="48"/>
      <c r="F61" s="48"/>
      <c r="G61" s="37" t="s">
        <v>38</v>
      </c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5"/>
      <c r="CK61" s="35"/>
      <c r="CL61" s="35"/>
      <c r="CM61" s="35"/>
      <c r="CN61" s="35"/>
      <c r="CO61" s="35"/>
      <c r="CP61" s="35"/>
      <c r="CQ61" s="35"/>
      <c r="CR61" s="35"/>
      <c r="CS61" s="35"/>
      <c r="CT61" s="35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8"/>
      <c r="DL61" s="38"/>
      <c r="DM61" s="38"/>
      <c r="DN61" s="38"/>
      <c r="DO61" s="38"/>
      <c r="DP61" s="38"/>
      <c r="DQ61" s="38"/>
      <c r="DR61" s="38"/>
      <c r="DS61" s="38"/>
      <c r="DT61" s="38"/>
      <c r="DU61" s="38"/>
      <c r="DV61" s="38"/>
      <c r="DW61" s="38"/>
      <c r="DX61" s="38"/>
      <c r="DY61" s="38"/>
      <c r="DZ61" s="38"/>
      <c r="EA61" s="38"/>
      <c r="EB61" s="38"/>
      <c r="EC61" s="38"/>
      <c r="ED61" s="38"/>
      <c r="EE61" s="38"/>
      <c r="EF61" s="38"/>
      <c r="EG61" s="38"/>
      <c r="EH61" s="38"/>
      <c r="EI61" s="38"/>
      <c r="EJ61" s="38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9"/>
      <c r="EW61" s="39"/>
      <c r="EX61" s="39"/>
      <c r="EY61" s="39"/>
      <c r="EZ61" s="39"/>
      <c r="FA61" s="39"/>
      <c r="FB61" s="39"/>
      <c r="FC61" s="39"/>
      <c r="FD61" s="39"/>
      <c r="FE61" s="39"/>
      <c r="FF61" s="39"/>
      <c r="FG61" s="39"/>
      <c r="FH61" s="39"/>
      <c r="FI61" s="39"/>
      <c r="FJ61" s="39"/>
      <c r="FK61" s="39"/>
      <c r="FL61" s="41"/>
      <c r="FM61" s="41"/>
      <c r="FN61" s="41"/>
      <c r="FO61" s="41"/>
      <c r="FP61" s="41"/>
      <c r="FQ61" s="41"/>
      <c r="FR61" s="41"/>
      <c r="FS61" s="41"/>
      <c r="FT61" s="41"/>
      <c r="FU61" s="41"/>
      <c r="FV61" s="41"/>
      <c r="FW61" s="41"/>
      <c r="FX61" s="41"/>
      <c r="FY61" s="41"/>
      <c r="FZ61" s="41"/>
      <c r="GA61" s="41"/>
      <c r="GB61" s="6"/>
      <c r="GC61" s="6"/>
      <c r="GD61" s="6"/>
      <c r="GE61" s="6"/>
      <c r="GF61" s="6"/>
    </row>
    <row r="62" spans="2:256" ht="15" customHeight="1" x14ac:dyDescent="0.3">
      <c r="B62" s="42" t="s">
        <v>18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8"/>
      <c r="DL62" s="38"/>
      <c r="DM62" s="38"/>
      <c r="DN62" s="38"/>
      <c r="DO62" s="38"/>
      <c r="DP62" s="38"/>
      <c r="DQ62" s="38"/>
      <c r="DR62" s="38"/>
      <c r="DS62" s="38"/>
      <c r="DT62" s="38"/>
      <c r="DU62" s="38"/>
      <c r="DV62" s="38"/>
      <c r="DW62" s="38"/>
      <c r="DX62" s="38"/>
      <c r="DY62" s="38"/>
      <c r="DZ62" s="38"/>
      <c r="EA62" s="38"/>
      <c r="EB62" s="38"/>
      <c r="EC62" s="38"/>
      <c r="ED62" s="38"/>
      <c r="EE62" s="38"/>
      <c r="EF62" s="38"/>
      <c r="EG62" s="38"/>
      <c r="EH62" s="38"/>
      <c r="EI62" s="38"/>
      <c r="EJ62" s="38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5"/>
      <c r="FM62" s="35"/>
      <c r="FN62" s="35"/>
      <c r="FO62" s="35"/>
      <c r="FP62" s="35"/>
      <c r="FQ62" s="35"/>
      <c r="FR62" s="35"/>
      <c r="FS62" s="35"/>
      <c r="FT62" s="35"/>
      <c r="FU62" s="35"/>
      <c r="FV62" s="35"/>
      <c r="FW62" s="35"/>
      <c r="FX62" s="35"/>
      <c r="FY62" s="35"/>
      <c r="FZ62" s="35"/>
      <c r="GA62" s="35"/>
      <c r="GB62" s="6"/>
      <c r="GC62" s="6"/>
      <c r="GD62" s="6"/>
      <c r="GE62" s="6"/>
      <c r="GF62" s="6"/>
    </row>
    <row r="63" spans="2:256" ht="15" customHeight="1" x14ac:dyDescent="0.3">
      <c r="B63" s="42" t="s">
        <v>20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9"/>
      <c r="CV63" s="39"/>
      <c r="CW63" s="39"/>
      <c r="CX63" s="39"/>
      <c r="CY63" s="39"/>
      <c r="CZ63" s="39"/>
      <c r="DA63" s="39"/>
      <c r="DB63" s="39"/>
      <c r="DC63" s="39"/>
      <c r="DD63" s="39"/>
      <c r="DE63" s="39"/>
      <c r="DF63" s="39"/>
      <c r="DG63" s="39"/>
      <c r="DH63" s="39"/>
      <c r="DI63" s="39"/>
      <c r="DJ63" s="39"/>
      <c r="DK63" s="38"/>
      <c r="DL63" s="38"/>
      <c r="DM63" s="38"/>
      <c r="DN63" s="38"/>
      <c r="DO63" s="38"/>
      <c r="DP63" s="38"/>
      <c r="DQ63" s="38"/>
      <c r="DR63" s="38"/>
      <c r="DS63" s="38"/>
      <c r="DT63" s="38"/>
      <c r="DU63" s="38"/>
      <c r="DV63" s="38"/>
      <c r="DW63" s="38"/>
      <c r="DX63" s="38"/>
      <c r="DY63" s="38"/>
      <c r="DZ63" s="38"/>
      <c r="EA63" s="38"/>
      <c r="EB63" s="38"/>
      <c r="EC63" s="38"/>
      <c r="ED63" s="38"/>
      <c r="EE63" s="38"/>
      <c r="EF63" s="38"/>
      <c r="EG63" s="38"/>
      <c r="EH63" s="38"/>
      <c r="EI63" s="38"/>
      <c r="EJ63" s="38"/>
      <c r="EK63" s="35"/>
      <c r="EL63" s="35"/>
      <c r="EM63" s="35"/>
      <c r="EN63" s="35"/>
      <c r="EO63" s="35"/>
      <c r="EP63" s="35"/>
      <c r="EQ63" s="35"/>
      <c r="ER63" s="35"/>
      <c r="ES63" s="35"/>
      <c r="ET63" s="35"/>
      <c r="EU63" s="35"/>
      <c r="EV63" s="39"/>
      <c r="EW63" s="39"/>
      <c r="EX63" s="39"/>
      <c r="EY63" s="39"/>
      <c r="EZ63" s="39"/>
      <c r="FA63" s="39"/>
      <c r="FB63" s="39"/>
      <c r="FC63" s="39"/>
      <c r="FD63" s="39"/>
      <c r="FE63" s="39"/>
      <c r="FF63" s="39"/>
      <c r="FG63" s="39"/>
      <c r="FH63" s="39"/>
      <c r="FI63" s="39"/>
      <c r="FJ63" s="39"/>
      <c r="FK63" s="39"/>
      <c r="FL63" s="35"/>
      <c r="FM63" s="35"/>
      <c r="FN63" s="35"/>
      <c r="FO63" s="35"/>
      <c r="FP63" s="35"/>
      <c r="FQ63" s="35"/>
      <c r="FR63" s="35"/>
      <c r="FS63" s="35"/>
      <c r="FT63" s="35"/>
      <c r="FU63" s="35"/>
      <c r="FV63" s="35"/>
      <c r="FW63" s="35"/>
      <c r="FX63" s="35"/>
      <c r="FY63" s="35"/>
      <c r="FZ63" s="35"/>
      <c r="GA63" s="35"/>
      <c r="GB63" s="6"/>
      <c r="GC63" s="6"/>
      <c r="GD63" s="6"/>
      <c r="GE63" s="6"/>
      <c r="GF63" s="6"/>
    </row>
    <row r="64" spans="2:256" ht="12.75" customHeight="1" x14ac:dyDescent="0.3">
      <c r="B64" s="43" t="s">
        <v>21</v>
      </c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5"/>
      <c r="BK64" s="45"/>
      <c r="BL64" s="45"/>
      <c r="BM64" s="45"/>
      <c r="BN64" s="45"/>
      <c r="BO64" s="45"/>
      <c r="BP64" s="45"/>
      <c r="BQ64" s="45"/>
      <c r="BR64" s="45"/>
      <c r="BS64" s="45"/>
      <c r="BT64" s="45"/>
      <c r="BU64" s="45"/>
      <c r="BV64" s="45"/>
      <c r="BW64" s="45"/>
      <c r="BX64" s="45"/>
      <c r="BY64" s="45"/>
      <c r="BZ64" s="45"/>
      <c r="CA64" s="45"/>
      <c r="CB64" s="45"/>
      <c r="CC64" s="45"/>
      <c r="CD64" s="45"/>
      <c r="CE64" s="45"/>
      <c r="CF64" s="45"/>
      <c r="CG64" s="45"/>
      <c r="CH64" s="45"/>
      <c r="CI64" s="45"/>
      <c r="CJ64" s="46"/>
      <c r="CK64" s="46"/>
      <c r="CL64" s="46"/>
      <c r="CM64" s="46"/>
      <c r="CN64" s="46"/>
      <c r="CO64" s="46"/>
      <c r="CP64" s="46"/>
      <c r="CQ64" s="46"/>
      <c r="CR64" s="46"/>
      <c r="CS64" s="46"/>
      <c r="CT64" s="46"/>
      <c r="CU64" s="39"/>
      <c r="CV64" s="39"/>
      <c r="CW64" s="39"/>
      <c r="CX64" s="39"/>
      <c r="CY64" s="39"/>
      <c r="CZ64" s="39"/>
      <c r="DA64" s="39"/>
      <c r="DB64" s="39"/>
      <c r="DC64" s="39"/>
      <c r="DD64" s="39"/>
      <c r="DE64" s="39"/>
      <c r="DF64" s="39"/>
      <c r="DG64" s="39"/>
      <c r="DH64" s="39"/>
      <c r="DI64" s="39"/>
      <c r="DJ64" s="39"/>
      <c r="DK64" s="45"/>
      <c r="DL64" s="45"/>
      <c r="DM64" s="45"/>
      <c r="DN64" s="45"/>
      <c r="DO64" s="45"/>
      <c r="DP64" s="45"/>
      <c r="DQ64" s="45"/>
      <c r="DR64" s="45"/>
      <c r="DS64" s="45"/>
      <c r="DT64" s="45"/>
      <c r="DU64" s="45"/>
      <c r="DV64" s="45"/>
      <c r="DW64" s="45"/>
      <c r="DX64" s="45"/>
      <c r="DY64" s="45"/>
      <c r="DZ64" s="45"/>
      <c r="EA64" s="45"/>
      <c r="EB64" s="45"/>
      <c r="EC64" s="45"/>
      <c r="ED64" s="45"/>
      <c r="EE64" s="45"/>
      <c r="EF64" s="45"/>
      <c r="EG64" s="45"/>
      <c r="EH64" s="45"/>
      <c r="EI64" s="45"/>
      <c r="EJ64" s="45"/>
      <c r="EK64" s="46"/>
      <c r="EL64" s="46"/>
      <c r="EM64" s="46"/>
      <c r="EN64" s="46"/>
      <c r="EO64" s="46"/>
      <c r="EP64" s="46"/>
      <c r="EQ64" s="46"/>
      <c r="ER64" s="46"/>
      <c r="ES64" s="46"/>
      <c r="ET64" s="46"/>
      <c r="EU64" s="46"/>
      <c r="EV64" s="39"/>
      <c r="EW64" s="39"/>
      <c r="EX64" s="39"/>
      <c r="EY64" s="39"/>
      <c r="EZ64" s="39"/>
      <c r="FA64" s="39"/>
      <c r="FB64" s="39"/>
      <c r="FC64" s="39"/>
      <c r="FD64" s="39"/>
      <c r="FE64" s="39"/>
      <c r="FF64" s="39"/>
      <c r="FG64" s="39"/>
      <c r="FH64" s="39"/>
      <c r="FI64" s="39"/>
      <c r="FJ64" s="39"/>
      <c r="FK64" s="39"/>
      <c r="FL64" s="35"/>
      <c r="FM64" s="35"/>
      <c r="FN64" s="35"/>
      <c r="FO64" s="35"/>
      <c r="FP64" s="35"/>
      <c r="FQ64" s="35"/>
      <c r="FR64" s="35"/>
      <c r="FS64" s="35"/>
      <c r="FT64" s="35"/>
      <c r="FU64" s="35"/>
      <c r="FV64" s="35"/>
      <c r="FW64" s="35"/>
      <c r="FX64" s="35"/>
      <c r="FY64" s="35"/>
      <c r="FZ64" s="35"/>
      <c r="GA64" s="35"/>
      <c r="GB64" s="6"/>
      <c r="GC64" s="6"/>
      <c r="GD64" s="6"/>
      <c r="GE64" s="6"/>
      <c r="GF64" s="6"/>
    </row>
    <row r="65" spans="2:188" ht="40.5" customHeight="1" x14ac:dyDescent="0.3">
      <c r="B65" s="48"/>
      <c r="C65" s="48"/>
      <c r="D65" s="48"/>
      <c r="E65" s="48"/>
      <c r="F65" s="48"/>
      <c r="G65" s="37" t="s">
        <v>39</v>
      </c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8"/>
      <c r="CI65" s="38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8"/>
      <c r="DL65" s="38"/>
      <c r="DM65" s="38"/>
      <c r="DN65" s="38"/>
      <c r="DO65" s="38"/>
      <c r="DP65" s="38"/>
      <c r="DQ65" s="38"/>
      <c r="DR65" s="38"/>
      <c r="DS65" s="38"/>
      <c r="DT65" s="38"/>
      <c r="DU65" s="38"/>
      <c r="DV65" s="38"/>
      <c r="DW65" s="38"/>
      <c r="DX65" s="38"/>
      <c r="DY65" s="38"/>
      <c r="DZ65" s="38"/>
      <c r="EA65" s="38"/>
      <c r="EB65" s="38"/>
      <c r="EC65" s="38"/>
      <c r="ED65" s="38"/>
      <c r="EE65" s="38"/>
      <c r="EF65" s="38"/>
      <c r="EG65" s="38"/>
      <c r="EH65" s="38"/>
      <c r="EI65" s="38"/>
      <c r="EJ65" s="38"/>
      <c r="EK65" s="35"/>
      <c r="EL65" s="35"/>
      <c r="EM65" s="35"/>
      <c r="EN65" s="35"/>
      <c r="EO65" s="35"/>
      <c r="EP65" s="35"/>
      <c r="EQ65" s="35"/>
      <c r="ER65" s="35"/>
      <c r="ES65" s="35"/>
      <c r="ET65" s="35"/>
      <c r="EU65" s="35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41"/>
      <c r="FM65" s="41"/>
      <c r="FN65" s="41"/>
      <c r="FO65" s="41"/>
      <c r="FP65" s="41"/>
      <c r="FQ65" s="41"/>
      <c r="FR65" s="41"/>
      <c r="FS65" s="41"/>
      <c r="FT65" s="41"/>
      <c r="FU65" s="41"/>
      <c r="FV65" s="41"/>
      <c r="FW65" s="41"/>
      <c r="FX65" s="41"/>
      <c r="FY65" s="41"/>
      <c r="FZ65" s="41"/>
      <c r="GA65" s="41"/>
      <c r="GB65" s="6"/>
      <c r="GC65" s="6"/>
      <c r="GD65" s="6"/>
      <c r="GE65" s="6"/>
      <c r="GF65" s="6"/>
    </row>
    <row r="66" spans="2:188" ht="15.75" customHeight="1" x14ac:dyDescent="0.3">
      <c r="B66" s="42" t="s">
        <v>18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4" t="s">
        <v>19</v>
      </c>
      <c r="AO66" s="44"/>
      <c r="AP66" s="44"/>
      <c r="AQ66" s="44"/>
      <c r="AR66" s="44"/>
      <c r="AS66" s="44"/>
      <c r="AT66" s="44"/>
      <c r="AU66" s="44"/>
      <c r="AV66" s="44"/>
      <c r="AW66" s="44"/>
      <c r="AX66" s="44" t="s">
        <v>88</v>
      </c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5">
        <f>BJ18+BJ22+BJ30+BJ34+BJ38+BJ58+BJ26+BJ42</f>
        <v>118056</v>
      </c>
      <c r="BK66" s="45"/>
      <c r="BL66" s="45"/>
      <c r="BM66" s="45"/>
      <c r="BN66" s="45"/>
      <c r="BO66" s="45"/>
      <c r="BP66" s="45"/>
      <c r="BQ66" s="45"/>
      <c r="BR66" s="45"/>
      <c r="BS66" s="45"/>
      <c r="BT66" s="45"/>
      <c r="BU66" s="45"/>
      <c r="BV66" s="45"/>
      <c r="BW66" s="45"/>
      <c r="BX66" s="45">
        <f>BX18+BX22+BX30+BX34+BX38+BX58+BX26+BX42</f>
        <v>84320.33</v>
      </c>
      <c r="BY66" s="45"/>
      <c r="BZ66" s="45"/>
      <c r="CA66" s="45"/>
      <c r="CB66" s="45"/>
      <c r="CC66" s="45"/>
      <c r="CD66" s="45"/>
      <c r="CE66" s="45"/>
      <c r="CF66" s="45"/>
      <c r="CG66" s="45"/>
      <c r="CH66" s="45"/>
      <c r="CI66" s="45"/>
      <c r="CJ66" s="46">
        <f>BX66/BJ66</f>
        <v>0.71424010639018776</v>
      </c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5">
        <f>DK18+DK22+DK30+DK34+DK38+DK58+DK26+DK42</f>
        <v>424421</v>
      </c>
      <c r="DL66" s="45"/>
      <c r="DM66" s="45"/>
      <c r="DN66" s="45"/>
      <c r="DO66" s="45"/>
      <c r="DP66" s="45"/>
      <c r="DQ66" s="45"/>
      <c r="DR66" s="45"/>
      <c r="DS66" s="45"/>
      <c r="DT66" s="45"/>
      <c r="DU66" s="45"/>
      <c r="DV66" s="45"/>
      <c r="DW66" s="45"/>
      <c r="DX66" s="45"/>
      <c r="DY66" s="45">
        <f>DY18+DY22+DY30+DY34+DY38+DY58+DY26+DY42</f>
        <v>318952.87999999995</v>
      </c>
      <c r="DZ66" s="45"/>
      <c r="EA66" s="45"/>
      <c r="EB66" s="45"/>
      <c r="EC66" s="45"/>
      <c r="ED66" s="45"/>
      <c r="EE66" s="45"/>
      <c r="EF66" s="45"/>
      <c r="EG66" s="45"/>
      <c r="EH66" s="45"/>
      <c r="EI66" s="45"/>
      <c r="EJ66" s="45"/>
      <c r="EK66" s="46">
        <f>DY66/DK66</f>
        <v>0.75150117454131615</v>
      </c>
      <c r="EL66" s="46"/>
      <c r="EM66" s="46"/>
      <c r="EN66" s="46"/>
      <c r="EO66" s="46"/>
      <c r="EP66" s="46"/>
      <c r="EQ66" s="46"/>
      <c r="ER66" s="46"/>
      <c r="ES66" s="46"/>
      <c r="ET66" s="46"/>
      <c r="EU66" s="46"/>
      <c r="EV66" s="46"/>
      <c r="EW66" s="46"/>
      <c r="EX66" s="46"/>
      <c r="EY66" s="46"/>
      <c r="EZ66" s="46"/>
      <c r="FA66" s="46"/>
      <c r="FB66" s="46"/>
      <c r="FC66" s="46"/>
      <c r="FD66" s="46"/>
      <c r="FE66" s="46"/>
      <c r="FF66" s="46"/>
      <c r="FG66" s="46"/>
      <c r="FH66" s="46"/>
      <c r="FI66" s="46"/>
      <c r="FJ66" s="46"/>
      <c r="FK66" s="46"/>
      <c r="FL66" s="35"/>
      <c r="FM66" s="35"/>
      <c r="FN66" s="35"/>
      <c r="FO66" s="35"/>
      <c r="FP66" s="35"/>
      <c r="FQ66" s="35"/>
      <c r="FR66" s="35"/>
      <c r="FS66" s="35"/>
      <c r="FT66" s="35"/>
      <c r="FU66" s="35"/>
      <c r="FV66" s="35"/>
      <c r="FW66" s="35"/>
      <c r="FX66" s="35"/>
      <c r="FY66" s="35"/>
      <c r="FZ66" s="35"/>
      <c r="GA66" s="35"/>
      <c r="GB66" s="6">
        <f>SUM(GB17:GB64)</f>
        <v>43915.61</v>
      </c>
      <c r="GC66" s="6">
        <f>SUM(GC17:GC64)</f>
        <v>46504.1</v>
      </c>
      <c r="GD66" s="6">
        <f>SUM(GD17:GD64)</f>
        <v>69646.069999999992</v>
      </c>
      <c r="GE66" s="6">
        <f>SUM(GE17:GE64)</f>
        <v>60797.46</v>
      </c>
      <c r="GF66" s="6">
        <f>SUM(GF17:GF64)</f>
        <v>0</v>
      </c>
    </row>
    <row r="67" spans="2:188" ht="15" customHeight="1" x14ac:dyDescent="0.3">
      <c r="B67" s="42" t="s">
        <v>20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5"/>
      <c r="BK67" s="45"/>
      <c r="BL67" s="45"/>
      <c r="BM67" s="45"/>
      <c r="BN67" s="45"/>
      <c r="BO67" s="45"/>
      <c r="BP67" s="45"/>
      <c r="BQ67" s="45"/>
      <c r="BR67" s="45"/>
      <c r="BS67" s="45"/>
      <c r="BT67" s="45"/>
      <c r="BU67" s="45"/>
      <c r="BV67" s="45"/>
      <c r="BW67" s="45"/>
      <c r="BX67" s="45"/>
      <c r="BY67" s="45"/>
      <c r="BZ67" s="45"/>
      <c r="CA67" s="45"/>
      <c r="CB67" s="45"/>
      <c r="CC67" s="45"/>
      <c r="CD67" s="45"/>
      <c r="CE67" s="45"/>
      <c r="CF67" s="45"/>
      <c r="CG67" s="45"/>
      <c r="CH67" s="45"/>
      <c r="CI67" s="45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5"/>
      <c r="DL67" s="45"/>
      <c r="DM67" s="45"/>
      <c r="DN67" s="45"/>
      <c r="DO67" s="45"/>
      <c r="DP67" s="45"/>
      <c r="DQ67" s="45"/>
      <c r="DR67" s="45"/>
      <c r="DS67" s="45"/>
      <c r="DT67" s="45"/>
      <c r="DU67" s="45"/>
      <c r="DV67" s="45"/>
      <c r="DW67" s="45"/>
      <c r="DX67" s="45"/>
      <c r="DY67" s="45"/>
      <c r="DZ67" s="45"/>
      <c r="EA67" s="45"/>
      <c r="EB67" s="45"/>
      <c r="EC67" s="45"/>
      <c r="ED67" s="45"/>
      <c r="EE67" s="45"/>
      <c r="EF67" s="45"/>
      <c r="EG67" s="45"/>
      <c r="EH67" s="45"/>
      <c r="EI67" s="45"/>
      <c r="EJ67" s="45"/>
      <c r="EK67" s="44"/>
      <c r="EL67" s="44"/>
      <c r="EM67" s="44"/>
      <c r="EN67" s="44"/>
      <c r="EO67" s="44"/>
      <c r="EP67" s="44"/>
      <c r="EQ67" s="44"/>
      <c r="ER67" s="44"/>
      <c r="ES67" s="44"/>
      <c r="ET67" s="44"/>
      <c r="EU67" s="44"/>
      <c r="EV67" s="46"/>
      <c r="EW67" s="46"/>
      <c r="EX67" s="46"/>
      <c r="EY67" s="46"/>
      <c r="EZ67" s="46"/>
      <c r="FA67" s="46"/>
      <c r="FB67" s="46"/>
      <c r="FC67" s="46"/>
      <c r="FD67" s="46"/>
      <c r="FE67" s="46"/>
      <c r="FF67" s="46"/>
      <c r="FG67" s="46"/>
      <c r="FH67" s="46"/>
      <c r="FI67" s="46"/>
      <c r="FJ67" s="46"/>
      <c r="FK67" s="46"/>
      <c r="FL67" s="35"/>
      <c r="FM67" s="35"/>
      <c r="FN67" s="35"/>
      <c r="FO67" s="35"/>
      <c r="FP67" s="35"/>
      <c r="FQ67" s="35"/>
      <c r="FR67" s="35"/>
      <c r="FS67" s="35"/>
      <c r="FT67" s="35"/>
      <c r="FU67" s="35"/>
      <c r="FV67" s="35"/>
      <c r="FW67" s="35"/>
      <c r="FX67" s="35"/>
      <c r="FY67" s="35"/>
      <c r="FZ67" s="35"/>
      <c r="GA67" s="35"/>
      <c r="GB67" s="6"/>
      <c r="GC67" s="6"/>
      <c r="GD67" s="6"/>
      <c r="GE67" s="6"/>
      <c r="GF67" s="6"/>
    </row>
    <row r="68" spans="2:188" ht="14.25" customHeight="1" x14ac:dyDescent="0.3">
      <c r="B68" s="43" t="s">
        <v>21</v>
      </c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4" t="s">
        <v>19</v>
      </c>
      <c r="AO68" s="44"/>
      <c r="AP68" s="44"/>
      <c r="AQ68" s="44"/>
      <c r="AR68" s="44"/>
      <c r="AS68" s="44"/>
      <c r="AT68" s="44"/>
      <c r="AU68" s="44"/>
      <c r="AV68" s="44"/>
      <c r="AW68" s="44"/>
      <c r="AX68" s="44" t="s">
        <v>88</v>
      </c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5">
        <f>BJ66</f>
        <v>118056</v>
      </c>
      <c r="BK68" s="45"/>
      <c r="BL68" s="45"/>
      <c r="BM68" s="45"/>
      <c r="BN68" s="45"/>
      <c r="BO68" s="45"/>
      <c r="BP68" s="45"/>
      <c r="BQ68" s="45"/>
      <c r="BR68" s="45"/>
      <c r="BS68" s="45"/>
      <c r="BT68" s="45"/>
      <c r="BU68" s="45"/>
      <c r="BV68" s="45"/>
      <c r="BW68" s="45"/>
      <c r="BX68" s="45">
        <f>BX66</f>
        <v>84320.33</v>
      </c>
      <c r="BY68" s="45"/>
      <c r="BZ68" s="45"/>
      <c r="CA68" s="45"/>
      <c r="CB68" s="45"/>
      <c r="CC68" s="45"/>
      <c r="CD68" s="45"/>
      <c r="CE68" s="45"/>
      <c r="CF68" s="45"/>
      <c r="CG68" s="45"/>
      <c r="CH68" s="45"/>
      <c r="CI68" s="45"/>
      <c r="CJ68" s="46">
        <f>BX68/BJ68</f>
        <v>0.71424010639018776</v>
      </c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6"/>
      <c r="DE68" s="46"/>
      <c r="DF68" s="46"/>
      <c r="DG68" s="46"/>
      <c r="DH68" s="46"/>
      <c r="DI68" s="46"/>
      <c r="DJ68" s="46"/>
      <c r="DK68" s="45">
        <f>DK66</f>
        <v>424421</v>
      </c>
      <c r="DL68" s="45"/>
      <c r="DM68" s="45"/>
      <c r="DN68" s="45"/>
      <c r="DO68" s="45"/>
      <c r="DP68" s="45"/>
      <c r="DQ68" s="45"/>
      <c r="DR68" s="45"/>
      <c r="DS68" s="45"/>
      <c r="DT68" s="45"/>
      <c r="DU68" s="45"/>
      <c r="DV68" s="45"/>
      <c r="DW68" s="45"/>
      <c r="DX68" s="45"/>
      <c r="DY68" s="45">
        <f>DY66</f>
        <v>318952.87999999995</v>
      </c>
      <c r="DZ68" s="45"/>
      <c r="EA68" s="45"/>
      <c r="EB68" s="45"/>
      <c r="EC68" s="45"/>
      <c r="ED68" s="45"/>
      <c r="EE68" s="45"/>
      <c r="EF68" s="45"/>
      <c r="EG68" s="45"/>
      <c r="EH68" s="45"/>
      <c r="EI68" s="45"/>
      <c r="EJ68" s="45"/>
      <c r="EK68" s="46">
        <f>DY68/DK68</f>
        <v>0.75150117454131615</v>
      </c>
      <c r="EL68" s="46"/>
      <c r="EM68" s="46"/>
      <c r="EN68" s="46"/>
      <c r="EO68" s="46"/>
      <c r="EP68" s="46"/>
      <c r="EQ68" s="46"/>
      <c r="ER68" s="46"/>
      <c r="ES68" s="46"/>
      <c r="ET68" s="46"/>
      <c r="EU68" s="46"/>
      <c r="EV68" s="46"/>
      <c r="EW68" s="46"/>
      <c r="EX68" s="46"/>
      <c r="EY68" s="46"/>
      <c r="EZ68" s="46"/>
      <c r="FA68" s="46"/>
      <c r="FB68" s="46"/>
      <c r="FC68" s="46"/>
      <c r="FD68" s="46"/>
      <c r="FE68" s="46"/>
      <c r="FF68" s="46"/>
      <c r="FG68" s="46"/>
      <c r="FH68" s="46"/>
      <c r="FI68" s="46"/>
      <c r="FJ68" s="46"/>
      <c r="FK68" s="46"/>
      <c r="FL68" s="35"/>
      <c r="FM68" s="35"/>
      <c r="FN68" s="35"/>
      <c r="FO68" s="35"/>
      <c r="FP68" s="35"/>
      <c r="FQ68" s="35"/>
      <c r="FR68" s="35"/>
      <c r="FS68" s="35"/>
      <c r="FT68" s="35"/>
      <c r="FU68" s="35"/>
      <c r="FV68" s="35"/>
      <c r="FW68" s="35"/>
      <c r="FX68" s="35"/>
      <c r="FY68" s="35"/>
      <c r="FZ68" s="35"/>
      <c r="GA68" s="35"/>
      <c r="GB68" s="6"/>
      <c r="GC68" s="6"/>
      <c r="GD68" s="6"/>
      <c r="GE68" s="6"/>
      <c r="GF68" s="6"/>
    </row>
    <row r="69" spans="2:188" ht="15" customHeight="1" x14ac:dyDescent="0.3">
      <c r="B69" s="57" t="s">
        <v>40</v>
      </c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7"/>
      <c r="BR69" s="57"/>
      <c r="BS69" s="57"/>
      <c r="BT69" s="57"/>
      <c r="BU69" s="57"/>
      <c r="BV69" s="57"/>
      <c r="BW69" s="57"/>
      <c r="BX69" s="57"/>
      <c r="BY69" s="57"/>
      <c r="BZ69" s="57"/>
      <c r="CA69" s="57"/>
      <c r="CB69" s="57"/>
      <c r="CC69" s="57"/>
      <c r="CD69" s="57"/>
      <c r="CE69" s="57"/>
      <c r="CF69" s="57"/>
      <c r="CG69" s="57"/>
      <c r="CH69" s="57"/>
      <c r="CI69" s="57"/>
      <c r="CJ69" s="57"/>
      <c r="CK69" s="57"/>
      <c r="CL69" s="57"/>
      <c r="CM69" s="57"/>
      <c r="CN69" s="57"/>
      <c r="CO69" s="57"/>
      <c r="CP69" s="57"/>
      <c r="CQ69" s="57"/>
      <c r="CR69" s="57"/>
      <c r="CS69" s="57"/>
      <c r="CT69" s="57"/>
      <c r="CU69" s="57"/>
      <c r="CV69" s="57"/>
      <c r="CW69" s="57"/>
      <c r="CX69" s="57"/>
      <c r="CY69" s="57"/>
      <c r="CZ69" s="57"/>
      <c r="DA69" s="57"/>
      <c r="DB69" s="57"/>
      <c r="DC69" s="57"/>
      <c r="DD69" s="57"/>
      <c r="DE69" s="57"/>
      <c r="DF69" s="57"/>
      <c r="DG69" s="57"/>
      <c r="DH69" s="57"/>
      <c r="DI69" s="57"/>
      <c r="DJ69" s="57"/>
      <c r="DK69" s="57"/>
      <c r="DL69" s="57"/>
      <c r="DM69" s="57"/>
      <c r="DN69" s="57"/>
      <c r="DO69" s="57"/>
      <c r="DP69" s="57"/>
      <c r="DQ69" s="57"/>
      <c r="DR69" s="57"/>
      <c r="DS69" s="57"/>
      <c r="DT69" s="57"/>
      <c r="DU69" s="57"/>
      <c r="DV69" s="57"/>
      <c r="DW69" s="57"/>
      <c r="DX69" s="57"/>
      <c r="DY69" s="57"/>
      <c r="DZ69" s="57"/>
      <c r="EA69" s="57"/>
      <c r="EB69" s="57"/>
      <c r="EC69" s="57"/>
      <c r="ED69" s="57"/>
      <c r="EE69" s="57"/>
      <c r="EF69" s="57"/>
      <c r="EG69" s="57"/>
      <c r="EH69" s="57"/>
      <c r="EI69" s="57"/>
      <c r="EJ69" s="57"/>
      <c r="EK69" s="57"/>
      <c r="EL69" s="57"/>
      <c r="EM69" s="57"/>
      <c r="EN69" s="57"/>
      <c r="EO69" s="57"/>
      <c r="EP69" s="57"/>
      <c r="EQ69" s="57"/>
      <c r="ER69" s="57"/>
      <c r="ES69" s="57"/>
      <c r="ET69" s="57"/>
      <c r="EU69" s="57"/>
      <c r="EV69" s="57"/>
      <c r="EW69" s="57"/>
      <c r="EX69" s="57"/>
      <c r="EY69" s="57"/>
      <c r="EZ69" s="57"/>
      <c r="FA69" s="57"/>
      <c r="FB69" s="57"/>
      <c r="FC69" s="57"/>
      <c r="FD69" s="57"/>
      <c r="FE69" s="57"/>
      <c r="FF69" s="57"/>
      <c r="FG69" s="57"/>
      <c r="FH69" s="57"/>
      <c r="FI69" s="57"/>
      <c r="FJ69" s="57"/>
      <c r="FK69" s="57"/>
      <c r="FL69" s="57"/>
      <c r="FM69" s="57"/>
      <c r="FN69" s="57"/>
      <c r="FO69" s="57"/>
      <c r="FP69" s="57"/>
      <c r="FQ69" s="57"/>
      <c r="FR69" s="57"/>
      <c r="FS69" s="57"/>
      <c r="FT69" s="57"/>
      <c r="FU69" s="57"/>
      <c r="FV69" s="57"/>
      <c r="FW69" s="57"/>
      <c r="FX69" s="57"/>
      <c r="FY69" s="57"/>
      <c r="FZ69" s="57"/>
      <c r="GA69" s="57"/>
      <c r="GB69" s="6"/>
      <c r="GC69" s="6"/>
      <c r="GD69" s="6"/>
      <c r="GE69" s="6"/>
      <c r="GF69" s="6"/>
    </row>
    <row r="70" spans="2:188" ht="15" customHeight="1" x14ac:dyDescent="0.3">
      <c r="B70" s="58" t="s">
        <v>15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  <c r="BR70" s="58"/>
      <c r="BS70" s="58"/>
      <c r="BT70" s="58"/>
      <c r="BU70" s="58"/>
      <c r="BV70" s="58"/>
      <c r="BW70" s="58"/>
      <c r="BX70" s="58"/>
      <c r="BY70" s="58"/>
      <c r="BZ70" s="58"/>
      <c r="CA70" s="58"/>
      <c r="CB70" s="58"/>
      <c r="CC70" s="58"/>
      <c r="CD70" s="58"/>
      <c r="CE70" s="58"/>
      <c r="CF70" s="58"/>
      <c r="CG70" s="58"/>
      <c r="CH70" s="58"/>
      <c r="CI70" s="58"/>
      <c r="CJ70" s="58"/>
      <c r="CK70" s="58"/>
      <c r="CL70" s="58"/>
      <c r="CM70" s="58"/>
      <c r="CN70" s="58"/>
      <c r="CO70" s="58"/>
      <c r="CP70" s="58"/>
      <c r="CQ70" s="58"/>
      <c r="CR70" s="58"/>
      <c r="CS70" s="58"/>
      <c r="CT70" s="58"/>
      <c r="CU70" s="58"/>
      <c r="CV70" s="58"/>
      <c r="CW70" s="58"/>
      <c r="CX70" s="58"/>
      <c r="CY70" s="58"/>
      <c r="CZ70" s="58"/>
      <c r="DA70" s="58"/>
      <c r="DB70" s="58"/>
      <c r="DC70" s="58"/>
      <c r="DD70" s="58"/>
      <c r="DE70" s="58"/>
      <c r="DF70" s="58"/>
      <c r="DG70" s="58"/>
      <c r="DH70" s="58"/>
      <c r="DI70" s="58"/>
      <c r="DJ70" s="58"/>
      <c r="DK70" s="58"/>
      <c r="DL70" s="58"/>
      <c r="DM70" s="58"/>
      <c r="DN70" s="58"/>
      <c r="DO70" s="58"/>
      <c r="DP70" s="58"/>
      <c r="DQ70" s="58"/>
      <c r="DR70" s="58"/>
      <c r="DS70" s="58"/>
      <c r="DT70" s="58"/>
      <c r="DU70" s="58"/>
      <c r="DV70" s="58"/>
      <c r="DW70" s="58"/>
      <c r="DX70" s="58"/>
      <c r="DY70" s="58"/>
      <c r="DZ70" s="58"/>
      <c r="EA70" s="58"/>
      <c r="EB70" s="58"/>
      <c r="EC70" s="58"/>
      <c r="ED70" s="58"/>
      <c r="EE70" s="58"/>
      <c r="EF70" s="58"/>
      <c r="EG70" s="58"/>
      <c r="EH70" s="58"/>
      <c r="EI70" s="58"/>
      <c r="EJ70" s="58"/>
      <c r="EK70" s="58"/>
      <c r="EL70" s="58"/>
      <c r="EM70" s="58"/>
      <c r="EN70" s="58"/>
      <c r="EO70" s="58"/>
      <c r="EP70" s="58"/>
      <c r="EQ70" s="58"/>
      <c r="ER70" s="58"/>
      <c r="ES70" s="58"/>
      <c r="ET70" s="58"/>
      <c r="EU70" s="58"/>
      <c r="EV70" s="58"/>
      <c r="EW70" s="58"/>
      <c r="EX70" s="58"/>
      <c r="EY70" s="58"/>
      <c r="EZ70" s="58"/>
      <c r="FA70" s="58"/>
      <c r="FB70" s="58"/>
      <c r="FC70" s="58"/>
      <c r="FD70" s="58"/>
      <c r="FE70" s="58"/>
      <c r="FF70" s="58"/>
      <c r="FG70" s="58"/>
      <c r="FH70" s="58"/>
      <c r="FI70" s="58"/>
      <c r="FJ70" s="58"/>
      <c r="FK70" s="58"/>
      <c r="FL70" s="58"/>
      <c r="FM70" s="58"/>
      <c r="FN70" s="58"/>
      <c r="FO70" s="58"/>
      <c r="FP70" s="58"/>
      <c r="FQ70" s="58"/>
      <c r="FR70" s="58"/>
      <c r="FS70" s="58"/>
      <c r="FT70" s="58"/>
      <c r="FU70" s="58"/>
      <c r="FV70" s="58"/>
      <c r="FW70" s="58"/>
      <c r="FX70" s="58"/>
      <c r="FY70" s="58"/>
      <c r="FZ70" s="58"/>
      <c r="GA70" s="58"/>
      <c r="GB70" s="6"/>
      <c r="GC70" s="6"/>
      <c r="GD70" s="6"/>
      <c r="GE70" s="6"/>
      <c r="GF70" s="6"/>
    </row>
    <row r="71" spans="2:188" ht="15" customHeight="1" x14ac:dyDescent="0.3">
      <c r="B71" s="35" t="s">
        <v>41</v>
      </c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5"/>
      <c r="FJ71" s="35"/>
      <c r="FK71" s="35"/>
      <c r="FL71" s="35"/>
      <c r="FM71" s="35"/>
      <c r="FN71" s="35"/>
      <c r="FO71" s="35"/>
      <c r="FP71" s="35"/>
      <c r="FQ71" s="35"/>
      <c r="FR71" s="35"/>
      <c r="FS71" s="35"/>
      <c r="FT71" s="35"/>
      <c r="FU71" s="35"/>
      <c r="FV71" s="35"/>
      <c r="FW71" s="35"/>
      <c r="FX71" s="35"/>
      <c r="FY71" s="35"/>
      <c r="FZ71" s="35"/>
      <c r="GA71" s="35"/>
      <c r="GB71" s="6"/>
      <c r="GC71" s="6"/>
      <c r="GD71" s="6"/>
      <c r="GE71" s="6"/>
      <c r="GF71" s="6"/>
    </row>
    <row r="72" spans="2:188" ht="54.75" customHeight="1" x14ac:dyDescent="0.3">
      <c r="B72" s="48" t="s">
        <v>106</v>
      </c>
      <c r="C72" s="48"/>
      <c r="D72" s="48"/>
      <c r="E72" s="48"/>
      <c r="F72" s="48"/>
      <c r="G72" s="37" t="s">
        <v>42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9"/>
      <c r="CV72" s="39"/>
      <c r="CW72" s="39"/>
      <c r="CX72" s="39"/>
      <c r="CY72" s="39"/>
      <c r="CZ72" s="39"/>
      <c r="DA72" s="39"/>
      <c r="DB72" s="39"/>
      <c r="DC72" s="39"/>
      <c r="DD72" s="39"/>
      <c r="DE72" s="39"/>
      <c r="DF72" s="39"/>
      <c r="DG72" s="39"/>
      <c r="DH72" s="39"/>
      <c r="DI72" s="39"/>
      <c r="DJ72" s="39"/>
      <c r="DK72" s="39"/>
      <c r="DL72" s="39"/>
      <c r="DM72" s="39"/>
      <c r="DN72" s="39"/>
      <c r="DO72" s="39"/>
      <c r="DP72" s="39"/>
      <c r="DQ72" s="39"/>
      <c r="DR72" s="39"/>
      <c r="DS72" s="39"/>
      <c r="DT72" s="39"/>
      <c r="DU72" s="39"/>
      <c r="DV72" s="39"/>
      <c r="DW72" s="39"/>
      <c r="DX72" s="39"/>
      <c r="DY72" s="39"/>
      <c r="DZ72" s="39"/>
      <c r="EA72" s="39"/>
      <c r="EB72" s="39"/>
      <c r="EC72" s="39"/>
      <c r="ED72" s="39"/>
      <c r="EE72" s="39"/>
      <c r="EF72" s="39"/>
      <c r="EG72" s="39"/>
      <c r="EH72" s="39"/>
      <c r="EI72" s="39"/>
      <c r="EJ72" s="39"/>
      <c r="EK72" s="39"/>
      <c r="EL72" s="39"/>
      <c r="EM72" s="39"/>
      <c r="EN72" s="39"/>
      <c r="EO72" s="39"/>
      <c r="EP72" s="39"/>
      <c r="EQ72" s="39"/>
      <c r="ER72" s="39"/>
      <c r="ES72" s="39"/>
      <c r="ET72" s="39"/>
      <c r="EU72" s="39"/>
      <c r="EV72" s="39">
        <v>1</v>
      </c>
      <c r="EW72" s="39"/>
      <c r="EX72" s="39"/>
      <c r="EY72" s="39"/>
      <c r="EZ72" s="39"/>
      <c r="FA72" s="39"/>
      <c r="FB72" s="39"/>
      <c r="FC72" s="39"/>
      <c r="FD72" s="39"/>
      <c r="FE72" s="39"/>
      <c r="FF72" s="39"/>
      <c r="FG72" s="39"/>
      <c r="FH72" s="39"/>
      <c r="FI72" s="39"/>
      <c r="FJ72" s="39"/>
      <c r="FK72" s="39"/>
      <c r="FL72" s="59"/>
      <c r="FM72" s="60"/>
      <c r="FN72" s="60"/>
      <c r="FO72" s="60"/>
      <c r="FP72" s="60"/>
      <c r="FQ72" s="60"/>
      <c r="FR72" s="60"/>
      <c r="FS72" s="60"/>
      <c r="FT72" s="60"/>
      <c r="FU72" s="60"/>
      <c r="FV72" s="60"/>
      <c r="FW72" s="60"/>
      <c r="FX72" s="60"/>
      <c r="FY72" s="60"/>
      <c r="FZ72" s="60"/>
      <c r="GA72" s="61"/>
      <c r="GB72" s="6"/>
      <c r="GC72" s="6"/>
      <c r="GD72" s="6"/>
      <c r="GE72" s="6"/>
      <c r="GF72" s="6"/>
    </row>
    <row r="73" spans="2:188" ht="15" customHeight="1" x14ac:dyDescent="0.3">
      <c r="B73" s="42" t="s">
        <v>18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4" t="s">
        <v>19</v>
      </c>
      <c r="AO73" s="44"/>
      <c r="AP73" s="44"/>
      <c r="AQ73" s="44"/>
      <c r="AR73" s="44"/>
      <c r="AS73" s="44"/>
      <c r="AT73" s="44"/>
      <c r="AU73" s="44"/>
      <c r="AV73" s="44"/>
      <c r="AW73" s="44"/>
      <c r="AX73" s="44">
        <v>2016</v>
      </c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  <c r="BZ73" s="45"/>
      <c r="CA73" s="45"/>
      <c r="CB73" s="45"/>
      <c r="CC73" s="45"/>
      <c r="CD73" s="45"/>
      <c r="CE73" s="45"/>
      <c r="CF73" s="45"/>
      <c r="CG73" s="45"/>
      <c r="CH73" s="45"/>
      <c r="CI73" s="45"/>
      <c r="CJ73" s="46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45">
        <v>121320</v>
      </c>
      <c r="DL73" s="45"/>
      <c r="DM73" s="45"/>
      <c r="DN73" s="45"/>
      <c r="DO73" s="45"/>
      <c r="DP73" s="45"/>
      <c r="DQ73" s="45"/>
      <c r="DR73" s="45"/>
      <c r="DS73" s="45"/>
      <c r="DT73" s="45"/>
      <c r="DU73" s="45"/>
      <c r="DV73" s="45"/>
      <c r="DW73" s="45"/>
      <c r="DX73" s="45"/>
      <c r="DY73" s="45">
        <v>90002.3</v>
      </c>
      <c r="DZ73" s="45"/>
      <c r="EA73" s="45"/>
      <c r="EB73" s="45"/>
      <c r="EC73" s="45"/>
      <c r="ED73" s="45"/>
      <c r="EE73" s="45"/>
      <c r="EF73" s="45"/>
      <c r="EG73" s="45"/>
      <c r="EH73" s="45"/>
      <c r="EI73" s="45"/>
      <c r="EJ73" s="45"/>
      <c r="EK73" s="46">
        <f>DY73/DK73</f>
        <v>0.74185872073854275</v>
      </c>
      <c r="EL73" s="46"/>
      <c r="EM73" s="46"/>
      <c r="EN73" s="46"/>
      <c r="EO73" s="46"/>
      <c r="EP73" s="46"/>
      <c r="EQ73" s="46"/>
      <c r="ER73" s="46"/>
      <c r="ES73" s="46"/>
      <c r="ET73" s="46"/>
      <c r="EU73" s="46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2"/>
      <c r="FK73" s="62"/>
      <c r="FL73" s="35"/>
      <c r="FM73" s="35"/>
      <c r="FN73" s="35"/>
      <c r="FO73" s="35"/>
      <c r="FP73" s="35"/>
      <c r="FQ73" s="35"/>
      <c r="FR73" s="35"/>
      <c r="FS73" s="35"/>
      <c r="FT73" s="35"/>
      <c r="FU73" s="35"/>
      <c r="FV73" s="35"/>
      <c r="FW73" s="35"/>
      <c r="FX73" s="35"/>
      <c r="FY73" s="35"/>
      <c r="FZ73" s="35"/>
      <c r="GA73" s="35"/>
      <c r="GB73" s="6"/>
      <c r="GC73" s="6"/>
      <c r="GD73" s="6"/>
      <c r="GE73" s="6"/>
      <c r="GF73" s="6"/>
    </row>
    <row r="74" spans="2:188" ht="15" customHeight="1" x14ac:dyDescent="0.3">
      <c r="B74" s="42" t="s">
        <v>20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5"/>
      <c r="BZ74" s="45"/>
      <c r="CA74" s="45"/>
      <c r="CB74" s="45"/>
      <c r="CC74" s="45"/>
      <c r="CD74" s="45"/>
      <c r="CE74" s="45"/>
      <c r="CF74" s="45"/>
      <c r="CG74" s="45"/>
      <c r="CH74" s="45"/>
      <c r="CI74" s="45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45"/>
      <c r="DL74" s="45"/>
      <c r="DM74" s="45"/>
      <c r="DN74" s="45"/>
      <c r="DO74" s="45"/>
      <c r="DP74" s="45"/>
      <c r="DQ74" s="45"/>
      <c r="DR74" s="45"/>
      <c r="DS74" s="45"/>
      <c r="DT74" s="45"/>
      <c r="DU74" s="45"/>
      <c r="DV74" s="45"/>
      <c r="DW74" s="45"/>
      <c r="DX74" s="45"/>
      <c r="DY74" s="45"/>
      <c r="DZ74" s="45"/>
      <c r="EA74" s="45"/>
      <c r="EB74" s="45"/>
      <c r="EC74" s="45"/>
      <c r="ED74" s="45"/>
      <c r="EE74" s="45"/>
      <c r="EF74" s="45"/>
      <c r="EG74" s="45"/>
      <c r="EH74" s="45"/>
      <c r="EI74" s="45"/>
      <c r="EJ74" s="45"/>
      <c r="EK74" s="46"/>
      <c r="EL74" s="46"/>
      <c r="EM74" s="46"/>
      <c r="EN74" s="46"/>
      <c r="EO74" s="46"/>
      <c r="EP74" s="46"/>
      <c r="EQ74" s="46"/>
      <c r="ER74" s="46"/>
      <c r="ES74" s="46"/>
      <c r="ET74" s="46"/>
      <c r="EU74" s="46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2"/>
      <c r="FK74" s="62"/>
      <c r="FL74" s="41"/>
      <c r="FM74" s="41"/>
      <c r="FN74" s="41"/>
      <c r="FO74" s="41"/>
      <c r="FP74" s="41"/>
      <c r="FQ74" s="41"/>
      <c r="FR74" s="41"/>
      <c r="FS74" s="41"/>
      <c r="FT74" s="41"/>
      <c r="FU74" s="41"/>
      <c r="FV74" s="41"/>
      <c r="FW74" s="41"/>
      <c r="FX74" s="41"/>
      <c r="FY74" s="41"/>
      <c r="FZ74" s="41"/>
      <c r="GA74" s="41"/>
      <c r="GB74" s="6"/>
      <c r="GC74" s="6"/>
      <c r="GD74" s="6"/>
      <c r="GE74" s="6"/>
      <c r="GF74" s="6"/>
    </row>
    <row r="75" spans="2:188" ht="13.5" customHeight="1" x14ac:dyDescent="0.3">
      <c r="B75" s="43" t="s">
        <v>21</v>
      </c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4" t="s">
        <v>19</v>
      </c>
      <c r="AO75" s="44"/>
      <c r="AP75" s="44"/>
      <c r="AQ75" s="44"/>
      <c r="AR75" s="44"/>
      <c r="AS75" s="44"/>
      <c r="AT75" s="44"/>
      <c r="AU75" s="44"/>
      <c r="AV75" s="44"/>
      <c r="AW75" s="44"/>
      <c r="AX75" s="44">
        <v>2016</v>
      </c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5"/>
      <c r="BK75" s="45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  <c r="BW75" s="45"/>
      <c r="BX75" s="45"/>
      <c r="BY75" s="45"/>
      <c r="BZ75" s="45"/>
      <c r="CA75" s="45"/>
      <c r="CB75" s="45"/>
      <c r="CC75" s="45"/>
      <c r="CD75" s="45"/>
      <c r="CE75" s="45"/>
      <c r="CF75" s="45"/>
      <c r="CG75" s="45"/>
      <c r="CH75" s="45"/>
      <c r="CI75" s="45"/>
      <c r="CJ75" s="46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45">
        <f>DK73</f>
        <v>121320</v>
      </c>
      <c r="DL75" s="45"/>
      <c r="DM75" s="45"/>
      <c r="DN75" s="45"/>
      <c r="DO75" s="45"/>
      <c r="DP75" s="45"/>
      <c r="DQ75" s="45"/>
      <c r="DR75" s="45"/>
      <c r="DS75" s="45"/>
      <c r="DT75" s="45"/>
      <c r="DU75" s="45"/>
      <c r="DV75" s="45"/>
      <c r="DW75" s="45"/>
      <c r="DX75" s="45"/>
      <c r="DY75" s="45">
        <v>90002.3</v>
      </c>
      <c r="DZ75" s="45"/>
      <c r="EA75" s="45"/>
      <c r="EB75" s="45"/>
      <c r="EC75" s="45"/>
      <c r="ED75" s="45"/>
      <c r="EE75" s="45"/>
      <c r="EF75" s="45"/>
      <c r="EG75" s="45"/>
      <c r="EH75" s="45"/>
      <c r="EI75" s="45"/>
      <c r="EJ75" s="45"/>
      <c r="EK75" s="46">
        <f>DY75/DK75</f>
        <v>0.74185872073854275</v>
      </c>
      <c r="EL75" s="46"/>
      <c r="EM75" s="46"/>
      <c r="EN75" s="46"/>
      <c r="EO75" s="46"/>
      <c r="EP75" s="46"/>
      <c r="EQ75" s="46"/>
      <c r="ER75" s="46"/>
      <c r="ES75" s="46"/>
      <c r="ET75" s="46"/>
      <c r="EU75" s="46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2"/>
      <c r="FK75" s="62"/>
      <c r="FL75" s="41"/>
      <c r="FM75" s="41"/>
      <c r="FN75" s="41"/>
      <c r="FO75" s="41"/>
      <c r="FP75" s="41"/>
      <c r="FQ75" s="41"/>
      <c r="FR75" s="41"/>
      <c r="FS75" s="41"/>
      <c r="FT75" s="41"/>
      <c r="FU75" s="41"/>
      <c r="FV75" s="41"/>
      <c r="FW75" s="41"/>
      <c r="FX75" s="41"/>
      <c r="FY75" s="41"/>
      <c r="FZ75" s="41"/>
      <c r="GA75" s="41"/>
      <c r="GB75" s="6">
        <v>0</v>
      </c>
      <c r="GD75" s="6"/>
      <c r="GE75" s="6"/>
      <c r="GF75" s="6"/>
    </row>
    <row r="76" spans="2:188" ht="108.75" customHeight="1" x14ac:dyDescent="0.3">
      <c r="B76" s="48" t="s">
        <v>107</v>
      </c>
      <c r="C76" s="48"/>
      <c r="D76" s="48"/>
      <c r="E76" s="48"/>
      <c r="F76" s="48"/>
      <c r="G76" s="37" t="s">
        <v>43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35"/>
      <c r="BS76" s="35"/>
      <c r="BT76" s="35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5"/>
      <c r="CS76" s="35"/>
      <c r="CT76" s="35"/>
      <c r="CU76" s="39">
        <v>1</v>
      </c>
      <c r="CV76" s="39"/>
      <c r="CW76" s="39"/>
      <c r="CX76" s="39"/>
      <c r="CY76" s="39"/>
      <c r="CZ76" s="39"/>
      <c r="DA76" s="39"/>
      <c r="DB76" s="39"/>
      <c r="DC76" s="39"/>
      <c r="DD76" s="39"/>
      <c r="DE76" s="39"/>
      <c r="DF76" s="39"/>
      <c r="DG76" s="39"/>
      <c r="DH76" s="39"/>
      <c r="DI76" s="39"/>
      <c r="DJ76" s="39"/>
      <c r="DK76" s="39"/>
      <c r="DL76" s="39"/>
      <c r="DM76" s="39"/>
      <c r="DN76" s="39"/>
      <c r="DO76" s="39"/>
      <c r="DP76" s="39"/>
      <c r="DQ76" s="39"/>
      <c r="DR76" s="39"/>
      <c r="DS76" s="39"/>
      <c r="DT76" s="39"/>
      <c r="DU76" s="39"/>
      <c r="DV76" s="39"/>
      <c r="DW76" s="39"/>
      <c r="DX76" s="39"/>
      <c r="DY76" s="39"/>
      <c r="DZ76" s="39"/>
      <c r="EA76" s="39"/>
      <c r="EB76" s="39"/>
      <c r="EC76" s="39"/>
      <c r="ED76" s="39"/>
      <c r="EE76" s="39"/>
      <c r="EF76" s="39"/>
      <c r="EG76" s="39"/>
      <c r="EH76" s="39"/>
      <c r="EI76" s="39"/>
      <c r="EJ76" s="39"/>
      <c r="EK76" s="39"/>
      <c r="EL76" s="39"/>
      <c r="EM76" s="39"/>
      <c r="EN76" s="39"/>
      <c r="EO76" s="39"/>
      <c r="EP76" s="39"/>
      <c r="EQ76" s="39"/>
      <c r="ER76" s="39"/>
      <c r="ES76" s="39"/>
      <c r="ET76" s="39"/>
      <c r="EU76" s="39"/>
      <c r="EV76" s="39">
        <v>1</v>
      </c>
      <c r="EW76" s="39"/>
      <c r="EX76" s="39"/>
      <c r="EY76" s="39"/>
      <c r="EZ76" s="39"/>
      <c r="FA76" s="39"/>
      <c r="FB76" s="39"/>
      <c r="FC76" s="39"/>
      <c r="FD76" s="39"/>
      <c r="FE76" s="39"/>
      <c r="FF76" s="39"/>
      <c r="FG76" s="39"/>
      <c r="FH76" s="39"/>
      <c r="FI76" s="39"/>
      <c r="FJ76" s="39"/>
      <c r="FK76" s="39"/>
      <c r="FL76" s="41"/>
      <c r="FM76" s="41"/>
      <c r="FN76" s="41"/>
      <c r="FO76" s="41"/>
      <c r="FP76" s="41"/>
      <c r="FQ76" s="41"/>
      <c r="FR76" s="41"/>
      <c r="FS76" s="41"/>
      <c r="FT76" s="41"/>
      <c r="FU76" s="41"/>
      <c r="FV76" s="41"/>
      <c r="FW76" s="41"/>
      <c r="FX76" s="41"/>
      <c r="FY76" s="41"/>
      <c r="FZ76" s="41"/>
      <c r="GA76" s="41"/>
      <c r="GB76" s="6"/>
      <c r="GC76" s="6"/>
      <c r="GD76" s="6"/>
      <c r="GE76" s="6"/>
      <c r="GF76" s="6"/>
    </row>
    <row r="77" spans="2:188" ht="15" customHeight="1" x14ac:dyDescent="0.3">
      <c r="B77" s="42" t="s">
        <v>18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35" t="s">
        <v>19</v>
      </c>
      <c r="AO77" s="35"/>
      <c r="AP77" s="35"/>
      <c r="AQ77" s="35"/>
      <c r="AR77" s="35"/>
      <c r="AS77" s="35"/>
      <c r="AT77" s="35"/>
      <c r="AU77" s="35"/>
      <c r="AV77" s="35"/>
      <c r="AW77" s="35"/>
      <c r="AX77" s="35" t="s">
        <v>88</v>
      </c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8">
        <v>122640</v>
      </c>
      <c r="BK77" s="38"/>
      <c r="BL77" s="38"/>
      <c r="BM77" s="38"/>
      <c r="BN77" s="38"/>
      <c r="BO77" s="38"/>
      <c r="BP77" s="38"/>
      <c r="BQ77" s="38"/>
      <c r="BR77" s="38"/>
      <c r="BS77" s="38"/>
      <c r="BT77" s="38"/>
      <c r="BU77" s="38"/>
      <c r="BV77" s="38"/>
      <c r="BW77" s="38"/>
      <c r="BX77" s="64">
        <v>122704.5</v>
      </c>
      <c r="BY77" s="64"/>
      <c r="BZ77" s="64"/>
      <c r="CA77" s="64"/>
      <c r="CB77" s="64"/>
      <c r="CC77" s="64"/>
      <c r="CD77" s="64"/>
      <c r="CE77" s="64"/>
      <c r="CF77" s="64"/>
      <c r="CG77" s="64"/>
      <c r="CH77" s="64"/>
      <c r="CI77" s="64"/>
      <c r="CJ77" s="39">
        <f>BX77/BJ77</f>
        <v>1.000525929549902</v>
      </c>
      <c r="CK77" s="39"/>
      <c r="CL77" s="39"/>
      <c r="CM77" s="39"/>
      <c r="CN77" s="39"/>
      <c r="CO77" s="39"/>
      <c r="CP77" s="39"/>
      <c r="CQ77" s="39"/>
      <c r="CR77" s="39"/>
      <c r="CS77" s="39"/>
      <c r="CT77" s="39"/>
      <c r="CU77" s="40"/>
      <c r="CV77" s="40"/>
      <c r="CW77" s="40"/>
      <c r="CX77" s="40"/>
      <c r="CY77" s="40"/>
      <c r="CZ77" s="40"/>
      <c r="DA77" s="40"/>
      <c r="DB77" s="40"/>
      <c r="DC77" s="40"/>
      <c r="DD77" s="40"/>
      <c r="DE77" s="40"/>
      <c r="DF77" s="40"/>
      <c r="DG77" s="40"/>
      <c r="DH77" s="40"/>
      <c r="DI77" s="40"/>
      <c r="DJ77" s="40"/>
      <c r="DK77" s="38">
        <v>369700</v>
      </c>
      <c r="DL77" s="38"/>
      <c r="DM77" s="38"/>
      <c r="DN77" s="38"/>
      <c r="DO77" s="38"/>
      <c r="DP77" s="38"/>
      <c r="DQ77" s="38"/>
      <c r="DR77" s="38"/>
      <c r="DS77" s="38"/>
      <c r="DT77" s="38"/>
      <c r="DU77" s="38"/>
      <c r="DV77" s="38"/>
      <c r="DW77" s="38"/>
      <c r="DX77" s="38"/>
      <c r="DY77" s="38">
        <v>343226.47</v>
      </c>
      <c r="DZ77" s="38"/>
      <c r="EA77" s="38"/>
      <c r="EB77" s="38"/>
      <c r="EC77" s="38"/>
      <c r="ED77" s="38"/>
      <c r="EE77" s="38"/>
      <c r="EF77" s="38"/>
      <c r="EG77" s="38"/>
      <c r="EH77" s="38"/>
      <c r="EI77" s="38"/>
      <c r="EJ77" s="38"/>
      <c r="EK77" s="39">
        <f>DY77/DK77</f>
        <v>0.92839185826345683</v>
      </c>
      <c r="EL77" s="39"/>
      <c r="EM77" s="39"/>
      <c r="EN77" s="39"/>
      <c r="EO77" s="39"/>
      <c r="EP77" s="39"/>
      <c r="EQ77" s="39"/>
      <c r="ER77" s="39"/>
      <c r="ES77" s="39"/>
      <c r="ET77" s="39"/>
      <c r="EU77" s="39"/>
      <c r="EV77" s="40"/>
      <c r="EW77" s="40"/>
      <c r="EX77" s="40"/>
      <c r="EY77" s="40"/>
      <c r="EZ77" s="40"/>
      <c r="FA77" s="40"/>
      <c r="FB77" s="40"/>
      <c r="FC77" s="40"/>
      <c r="FD77" s="40"/>
      <c r="FE77" s="40"/>
      <c r="FF77" s="40"/>
      <c r="FG77" s="40"/>
      <c r="FH77" s="40"/>
      <c r="FI77" s="40"/>
      <c r="FJ77" s="40"/>
      <c r="FK77" s="40"/>
      <c r="FL77" s="35"/>
      <c r="FM77" s="35"/>
      <c r="FN77" s="35"/>
      <c r="FO77" s="35"/>
      <c r="FP77" s="35"/>
      <c r="FQ77" s="35"/>
      <c r="FR77" s="35"/>
      <c r="FS77" s="35"/>
      <c r="FT77" s="35"/>
      <c r="FU77" s="35"/>
      <c r="FV77" s="35"/>
      <c r="FW77" s="35"/>
      <c r="FX77" s="35"/>
      <c r="FY77" s="35"/>
      <c r="FZ77" s="35"/>
      <c r="GA77" s="35"/>
      <c r="GB77" s="6"/>
      <c r="GC77" s="6"/>
      <c r="GD77" s="6"/>
      <c r="GE77" s="6"/>
      <c r="GF77" s="6"/>
    </row>
    <row r="78" spans="2:188" ht="15" customHeight="1" x14ac:dyDescent="0.3">
      <c r="B78" s="42" t="s">
        <v>20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35"/>
      <c r="AO78" s="35"/>
      <c r="AP78" s="35"/>
      <c r="AQ78" s="35"/>
      <c r="AR78" s="35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63"/>
      <c r="BY78" s="63"/>
      <c r="BZ78" s="63"/>
      <c r="CA78" s="63"/>
      <c r="CB78" s="63"/>
      <c r="CC78" s="63"/>
      <c r="CD78" s="63"/>
      <c r="CE78" s="63"/>
      <c r="CF78" s="63"/>
      <c r="CG78" s="63"/>
      <c r="CH78" s="63"/>
      <c r="CI78" s="63"/>
      <c r="CJ78" s="35"/>
      <c r="CK78" s="35"/>
      <c r="CL78" s="35"/>
      <c r="CM78" s="35"/>
      <c r="CN78" s="35"/>
      <c r="CO78" s="35"/>
      <c r="CP78" s="35"/>
      <c r="CQ78" s="35"/>
      <c r="CR78" s="35"/>
      <c r="CS78" s="35"/>
      <c r="CT78" s="35"/>
      <c r="CU78" s="40"/>
      <c r="CV78" s="40"/>
      <c r="CW78" s="40"/>
      <c r="CX78" s="40"/>
      <c r="CY78" s="40"/>
      <c r="CZ78" s="40"/>
      <c r="DA78" s="40"/>
      <c r="DB78" s="40"/>
      <c r="DC78" s="40"/>
      <c r="DD78" s="40"/>
      <c r="DE78" s="40"/>
      <c r="DF78" s="40"/>
      <c r="DG78" s="40"/>
      <c r="DH78" s="40"/>
      <c r="DI78" s="40"/>
      <c r="DJ78" s="40"/>
      <c r="DK78" s="38"/>
      <c r="DL78" s="38"/>
      <c r="DM78" s="38"/>
      <c r="DN78" s="38"/>
      <c r="DO78" s="38"/>
      <c r="DP78" s="38"/>
      <c r="DQ78" s="38"/>
      <c r="DR78" s="38"/>
      <c r="DS78" s="38"/>
      <c r="DT78" s="38"/>
      <c r="DU78" s="38"/>
      <c r="DV78" s="38"/>
      <c r="DW78" s="38"/>
      <c r="DX78" s="38"/>
      <c r="DY78" s="38"/>
      <c r="DZ78" s="38"/>
      <c r="EA78" s="38"/>
      <c r="EB78" s="38"/>
      <c r="EC78" s="38"/>
      <c r="ED78" s="38"/>
      <c r="EE78" s="38"/>
      <c r="EF78" s="38"/>
      <c r="EG78" s="38"/>
      <c r="EH78" s="38"/>
      <c r="EI78" s="38"/>
      <c r="EJ78" s="38"/>
      <c r="EK78" s="35"/>
      <c r="EL78" s="35"/>
      <c r="EM78" s="35"/>
      <c r="EN78" s="35"/>
      <c r="EO78" s="35"/>
      <c r="EP78" s="35"/>
      <c r="EQ78" s="35"/>
      <c r="ER78" s="35"/>
      <c r="ES78" s="35"/>
      <c r="ET78" s="35"/>
      <c r="EU78" s="35"/>
      <c r="EV78" s="40"/>
      <c r="EW78" s="40"/>
      <c r="EX78" s="40"/>
      <c r="EY78" s="40"/>
      <c r="EZ78" s="40"/>
      <c r="FA78" s="40"/>
      <c r="FB78" s="40"/>
      <c r="FC78" s="40"/>
      <c r="FD78" s="40"/>
      <c r="FE78" s="40"/>
      <c r="FF78" s="40"/>
      <c r="FG78" s="40"/>
      <c r="FH78" s="40"/>
      <c r="FI78" s="40"/>
      <c r="FJ78" s="40"/>
      <c r="FK78" s="40"/>
      <c r="FL78" s="41"/>
      <c r="FM78" s="41"/>
      <c r="FN78" s="41"/>
      <c r="FO78" s="41"/>
      <c r="FP78" s="41"/>
      <c r="FQ78" s="41"/>
      <c r="FR78" s="41"/>
      <c r="FS78" s="41"/>
      <c r="FT78" s="41"/>
      <c r="FU78" s="41"/>
      <c r="FV78" s="41"/>
      <c r="FW78" s="41"/>
      <c r="FX78" s="41"/>
      <c r="FY78" s="41"/>
      <c r="FZ78" s="41"/>
      <c r="GA78" s="41"/>
      <c r="GB78" s="6"/>
      <c r="GC78" s="6"/>
      <c r="GD78" s="6"/>
      <c r="GE78" s="6"/>
      <c r="GF78" s="6"/>
    </row>
    <row r="79" spans="2:188" ht="13.5" customHeight="1" x14ac:dyDescent="0.3">
      <c r="B79" s="43" t="s">
        <v>21</v>
      </c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4" t="s">
        <v>19</v>
      </c>
      <c r="AO79" s="44"/>
      <c r="AP79" s="44"/>
      <c r="AQ79" s="44"/>
      <c r="AR79" s="44"/>
      <c r="AS79" s="44"/>
      <c r="AT79" s="44"/>
      <c r="AU79" s="44"/>
      <c r="AV79" s="44"/>
      <c r="AW79" s="44"/>
      <c r="AX79" s="44" t="s">
        <v>88</v>
      </c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5">
        <f>BJ77</f>
        <v>122640</v>
      </c>
      <c r="BK79" s="45"/>
      <c r="BL79" s="45"/>
      <c r="BM79" s="45"/>
      <c r="BN79" s="45"/>
      <c r="BO79" s="45"/>
      <c r="BP79" s="45"/>
      <c r="BQ79" s="45"/>
      <c r="BR79" s="45"/>
      <c r="BS79" s="45"/>
      <c r="BT79" s="45"/>
      <c r="BU79" s="45"/>
      <c r="BV79" s="45"/>
      <c r="BW79" s="45"/>
      <c r="BX79" s="80">
        <f>BX77</f>
        <v>122704.5</v>
      </c>
      <c r="BY79" s="80"/>
      <c r="BZ79" s="80"/>
      <c r="CA79" s="80"/>
      <c r="CB79" s="80"/>
      <c r="CC79" s="80"/>
      <c r="CD79" s="80"/>
      <c r="CE79" s="80"/>
      <c r="CF79" s="80"/>
      <c r="CG79" s="80"/>
      <c r="CH79" s="80"/>
      <c r="CI79" s="80"/>
      <c r="CJ79" s="46">
        <f>BX79/BJ79</f>
        <v>1.000525929549902</v>
      </c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45">
        <f>DK77</f>
        <v>369700</v>
      </c>
      <c r="DL79" s="45"/>
      <c r="DM79" s="45"/>
      <c r="DN79" s="45"/>
      <c r="DO79" s="45"/>
      <c r="DP79" s="45"/>
      <c r="DQ79" s="45"/>
      <c r="DR79" s="45"/>
      <c r="DS79" s="45"/>
      <c r="DT79" s="45"/>
      <c r="DU79" s="45"/>
      <c r="DV79" s="45"/>
      <c r="DW79" s="45"/>
      <c r="DX79" s="45"/>
      <c r="DY79" s="45">
        <f>DY77</f>
        <v>343226.47</v>
      </c>
      <c r="DZ79" s="45"/>
      <c r="EA79" s="45"/>
      <c r="EB79" s="45"/>
      <c r="EC79" s="45"/>
      <c r="ED79" s="45"/>
      <c r="EE79" s="45"/>
      <c r="EF79" s="45"/>
      <c r="EG79" s="45"/>
      <c r="EH79" s="45"/>
      <c r="EI79" s="45"/>
      <c r="EJ79" s="45"/>
      <c r="EK79" s="46">
        <f>DY79/DK79</f>
        <v>0.92839185826345683</v>
      </c>
      <c r="EL79" s="46"/>
      <c r="EM79" s="46"/>
      <c r="EN79" s="46"/>
      <c r="EO79" s="46"/>
      <c r="EP79" s="46"/>
      <c r="EQ79" s="46"/>
      <c r="ER79" s="46"/>
      <c r="ES79" s="46"/>
      <c r="ET79" s="46"/>
      <c r="EU79" s="46"/>
      <c r="EV79" s="62">
        <v>100</v>
      </c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2"/>
      <c r="FK79" s="62"/>
      <c r="FL79" s="41"/>
      <c r="FM79" s="41"/>
      <c r="FN79" s="41"/>
      <c r="FO79" s="41"/>
      <c r="FP79" s="41"/>
      <c r="FQ79" s="41"/>
      <c r="FR79" s="41"/>
      <c r="FS79" s="41"/>
      <c r="FT79" s="41"/>
      <c r="FU79" s="41"/>
      <c r="FV79" s="41"/>
      <c r="FW79" s="41"/>
      <c r="FX79" s="41"/>
      <c r="FY79" s="41"/>
      <c r="FZ79" s="41"/>
      <c r="GA79" s="41"/>
      <c r="GB79" s="6">
        <v>48660</v>
      </c>
      <c r="GC79" s="6">
        <v>39774.339999999997</v>
      </c>
      <c r="GD79" s="6">
        <v>56554.33</v>
      </c>
      <c r="GE79" s="6">
        <v>75533.3</v>
      </c>
      <c r="GF79" s="6"/>
    </row>
    <row r="80" spans="2:188" ht="212.25" customHeight="1" x14ac:dyDescent="0.3">
      <c r="B80" s="48" t="s">
        <v>108</v>
      </c>
      <c r="C80" s="48"/>
      <c r="D80" s="48"/>
      <c r="E80" s="48"/>
      <c r="F80" s="48"/>
      <c r="G80" s="37" t="s">
        <v>44</v>
      </c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35"/>
      <c r="BL80" s="35"/>
      <c r="BM80" s="35"/>
      <c r="BN80" s="35"/>
      <c r="BO80" s="35"/>
      <c r="BP80" s="35"/>
      <c r="BQ80" s="35"/>
      <c r="BR80" s="35"/>
      <c r="BS80" s="35"/>
      <c r="BT80" s="35"/>
      <c r="BU80" s="35"/>
      <c r="BV80" s="35"/>
      <c r="BW80" s="35"/>
      <c r="BX80" s="35"/>
      <c r="BY80" s="35"/>
      <c r="BZ80" s="35"/>
      <c r="CA80" s="35"/>
      <c r="CB80" s="35"/>
      <c r="CC80" s="35"/>
      <c r="CD80" s="35"/>
      <c r="CE80" s="35"/>
      <c r="CF80" s="35"/>
      <c r="CG80" s="35"/>
      <c r="CH80" s="35"/>
      <c r="CI80" s="35"/>
      <c r="CJ80" s="35"/>
      <c r="CK80" s="35"/>
      <c r="CL80" s="35"/>
      <c r="CM80" s="35"/>
      <c r="CN80" s="35"/>
      <c r="CO80" s="35"/>
      <c r="CP80" s="35"/>
      <c r="CQ80" s="35"/>
      <c r="CR80" s="35"/>
      <c r="CS80" s="35"/>
      <c r="CT80" s="35"/>
      <c r="CU80" s="39">
        <v>1</v>
      </c>
      <c r="CV80" s="39"/>
      <c r="CW80" s="39"/>
      <c r="CX80" s="39"/>
      <c r="CY80" s="39"/>
      <c r="CZ80" s="39"/>
      <c r="DA80" s="39"/>
      <c r="DB80" s="39"/>
      <c r="DC80" s="39"/>
      <c r="DD80" s="39"/>
      <c r="DE80" s="39"/>
      <c r="DF80" s="39"/>
      <c r="DG80" s="39"/>
      <c r="DH80" s="39"/>
      <c r="DI80" s="39"/>
      <c r="DJ80" s="39"/>
      <c r="DK80" s="39"/>
      <c r="DL80" s="39"/>
      <c r="DM80" s="39"/>
      <c r="DN80" s="39"/>
      <c r="DO80" s="39"/>
      <c r="DP80" s="39"/>
      <c r="DQ80" s="39"/>
      <c r="DR80" s="39"/>
      <c r="DS80" s="39"/>
      <c r="DT80" s="39"/>
      <c r="DU80" s="39"/>
      <c r="DV80" s="39"/>
      <c r="DW80" s="39"/>
      <c r="DX80" s="39"/>
      <c r="DY80" s="39"/>
      <c r="DZ80" s="39"/>
      <c r="EA80" s="39"/>
      <c r="EB80" s="39"/>
      <c r="EC80" s="39"/>
      <c r="ED80" s="39"/>
      <c r="EE80" s="39"/>
      <c r="EF80" s="39"/>
      <c r="EG80" s="39"/>
      <c r="EH80" s="39"/>
      <c r="EI80" s="39"/>
      <c r="EJ80" s="39"/>
      <c r="EK80" s="39"/>
      <c r="EL80" s="39"/>
      <c r="EM80" s="39"/>
      <c r="EN80" s="39"/>
      <c r="EO80" s="39"/>
      <c r="EP80" s="39"/>
      <c r="EQ80" s="39"/>
      <c r="ER80" s="39"/>
      <c r="ES80" s="39"/>
      <c r="ET80" s="39"/>
      <c r="EU80" s="39"/>
      <c r="EV80" s="39">
        <v>1</v>
      </c>
      <c r="EW80" s="39"/>
      <c r="EX80" s="39"/>
      <c r="EY80" s="39"/>
      <c r="EZ80" s="39"/>
      <c r="FA80" s="39"/>
      <c r="FB80" s="39"/>
      <c r="FC80" s="39"/>
      <c r="FD80" s="39"/>
      <c r="FE80" s="39"/>
      <c r="FF80" s="39"/>
      <c r="FG80" s="39"/>
      <c r="FH80" s="39"/>
      <c r="FI80" s="39"/>
      <c r="FJ80" s="39"/>
      <c r="FK80" s="39"/>
      <c r="FL80" s="47"/>
      <c r="FM80" s="47"/>
      <c r="FN80" s="47"/>
      <c r="FO80" s="47"/>
      <c r="FP80" s="47"/>
      <c r="FQ80" s="47"/>
      <c r="FR80" s="47"/>
      <c r="FS80" s="47"/>
      <c r="FT80" s="47"/>
      <c r="FU80" s="47"/>
      <c r="FV80" s="47"/>
      <c r="FW80" s="47"/>
      <c r="FX80" s="47"/>
      <c r="FY80" s="47"/>
      <c r="FZ80" s="47"/>
      <c r="GA80" s="47"/>
      <c r="GB80" s="6"/>
      <c r="GC80" s="6"/>
      <c r="GD80" s="6"/>
      <c r="GE80" s="6"/>
      <c r="GF80" s="6"/>
    </row>
    <row r="81" spans="2:188" ht="15" customHeight="1" x14ac:dyDescent="0.3">
      <c r="B81" s="42" t="s">
        <v>18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35"/>
      <c r="AO81" s="35"/>
      <c r="AP81" s="35"/>
      <c r="AQ81" s="35"/>
      <c r="AR81" s="35"/>
      <c r="AS81" s="35"/>
      <c r="AT81" s="35"/>
      <c r="AU81" s="35"/>
      <c r="AV81" s="35"/>
      <c r="AW81" s="35"/>
      <c r="AX81" s="35" t="s">
        <v>88</v>
      </c>
      <c r="AY81" s="35"/>
      <c r="AZ81" s="35"/>
      <c r="BA81" s="35"/>
      <c r="BB81" s="35"/>
      <c r="BC81" s="35"/>
      <c r="BD81" s="35"/>
      <c r="BE81" s="35"/>
      <c r="BF81" s="35"/>
      <c r="BG81" s="35"/>
      <c r="BH81" s="35"/>
      <c r="BI81" s="35"/>
      <c r="BJ81" s="38">
        <f>BJ83+BJ86+BJ94</f>
        <v>605730.6</v>
      </c>
      <c r="BK81" s="38"/>
      <c r="BL81" s="38"/>
      <c r="BM81" s="38"/>
      <c r="BN81" s="38"/>
      <c r="BO81" s="38"/>
      <c r="BP81" s="38"/>
      <c r="BQ81" s="38"/>
      <c r="BR81" s="38"/>
      <c r="BS81" s="38"/>
      <c r="BT81" s="38"/>
      <c r="BU81" s="38"/>
      <c r="BV81" s="38"/>
      <c r="BW81" s="38"/>
      <c r="BX81" s="38">
        <f>BX83+BX86+BX94</f>
        <v>621052.01</v>
      </c>
      <c r="BY81" s="38"/>
      <c r="BZ81" s="38"/>
      <c r="CA81" s="38"/>
      <c r="CB81" s="38"/>
      <c r="CC81" s="38"/>
      <c r="CD81" s="38"/>
      <c r="CE81" s="38"/>
      <c r="CF81" s="38"/>
      <c r="CG81" s="38"/>
      <c r="CH81" s="38"/>
      <c r="CI81" s="38"/>
      <c r="CJ81" s="39">
        <f>BX81/BJ81</f>
        <v>1.025294099390059</v>
      </c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40"/>
      <c r="CV81" s="40"/>
      <c r="CW81" s="40"/>
      <c r="CX81" s="40"/>
      <c r="CY81" s="40"/>
      <c r="CZ81" s="40"/>
      <c r="DA81" s="40"/>
      <c r="DB81" s="40"/>
      <c r="DC81" s="40"/>
      <c r="DD81" s="40"/>
      <c r="DE81" s="40"/>
      <c r="DF81" s="40"/>
      <c r="DG81" s="40"/>
      <c r="DH81" s="40"/>
      <c r="DI81" s="40"/>
      <c r="DJ81" s="40"/>
      <c r="DK81" s="38">
        <f>DK83+DK86+DK94</f>
        <v>2059474.2999999998</v>
      </c>
      <c r="DL81" s="38"/>
      <c r="DM81" s="38"/>
      <c r="DN81" s="38"/>
      <c r="DO81" s="38"/>
      <c r="DP81" s="38"/>
      <c r="DQ81" s="38"/>
      <c r="DR81" s="38"/>
      <c r="DS81" s="38"/>
      <c r="DT81" s="38"/>
      <c r="DU81" s="38"/>
      <c r="DV81" s="38"/>
      <c r="DW81" s="38"/>
      <c r="DX81" s="38"/>
      <c r="DY81" s="38">
        <f>DY83+DY86+DY94</f>
        <v>2162953.0700000003</v>
      </c>
      <c r="DZ81" s="38"/>
      <c r="EA81" s="38"/>
      <c r="EB81" s="38"/>
      <c r="EC81" s="38"/>
      <c r="ED81" s="38"/>
      <c r="EE81" s="38"/>
      <c r="EF81" s="38"/>
      <c r="EG81" s="38"/>
      <c r="EH81" s="38"/>
      <c r="EI81" s="38"/>
      <c r="EJ81" s="38"/>
      <c r="EK81" s="39">
        <f>DY81/DK81</f>
        <v>1.0502452349126186</v>
      </c>
      <c r="EL81" s="39"/>
      <c r="EM81" s="39"/>
      <c r="EN81" s="39"/>
      <c r="EO81" s="39"/>
      <c r="EP81" s="39"/>
      <c r="EQ81" s="39"/>
      <c r="ER81" s="39"/>
      <c r="ES81" s="39"/>
      <c r="ET81" s="39"/>
      <c r="EU81" s="39"/>
      <c r="EV81" s="40"/>
      <c r="EW81" s="40"/>
      <c r="EX81" s="40"/>
      <c r="EY81" s="40"/>
      <c r="EZ81" s="40"/>
      <c r="FA81" s="40"/>
      <c r="FB81" s="40"/>
      <c r="FC81" s="40"/>
      <c r="FD81" s="40"/>
      <c r="FE81" s="40"/>
      <c r="FF81" s="40"/>
      <c r="FG81" s="40"/>
      <c r="FH81" s="40"/>
      <c r="FI81" s="40"/>
      <c r="FJ81" s="40"/>
      <c r="FK81" s="40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5"/>
      <c r="FW81" s="35"/>
      <c r="FX81" s="35"/>
      <c r="FY81" s="35"/>
      <c r="FZ81" s="35"/>
      <c r="GA81" s="35"/>
      <c r="GB81" s="6"/>
      <c r="GC81" s="6"/>
      <c r="GD81" s="6"/>
      <c r="GE81" s="6"/>
      <c r="GF81" s="6"/>
    </row>
    <row r="82" spans="2:188" ht="15" customHeight="1" x14ac:dyDescent="0.3">
      <c r="B82" s="42" t="s">
        <v>20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8"/>
      <c r="BK82" s="38"/>
      <c r="BL82" s="38"/>
      <c r="BM82" s="38"/>
      <c r="BN82" s="38"/>
      <c r="BO82" s="38"/>
      <c r="BP82" s="38"/>
      <c r="BQ82" s="38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  <c r="CC82" s="38"/>
      <c r="CD82" s="38"/>
      <c r="CE82" s="38"/>
      <c r="CF82" s="38"/>
      <c r="CG82" s="38"/>
      <c r="CH82" s="38"/>
      <c r="CI82" s="38"/>
      <c r="CJ82" s="35"/>
      <c r="CK82" s="35"/>
      <c r="CL82" s="35"/>
      <c r="CM82" s="35"/>
      <c r="CN82" s="35"/>
      <c r="CO82" s="35"/>
      <c r="CP82" s="35"/>
      <c r="CQ82" s="35"/>
      <c r="CR82" s="35"/>
      <c r="CS82" s="35"/>
      <c r="CT82" s="35"/>
      <c r="CU82" s="40"/>
      <c r="CV82" s="40"/>
      <c r="CW82" s="40"/>
      <c r="CX82" s="40"/>
      <c r="CY82" s="40"/>
      <c r="CZ82" s="40"/>
      <c r="DA82" s="40"/>
      <c r="DB82" s="40"/>
      <c r="DC82" s="40"/>
      <c r="DD82" s="40"/>
      <c r="DE82" s="40"/>
      <c r="DF82" s="40"/>
      <c r="DG82" s="40"/>
      <c r="DH82" s="40"/>
      <c r="DI82" s="40"/>
      <c r="DJ82" s="40"/>
      <c r="DK82" s="38"/>
      <c r="DL82" s="38"/>
      <c r="DM82" s="38"/>
      <c r="DN82" s="38"/>
      <c r="DO82" s="38"/>
      <c r="DP82" s="38"/>
      <c r="DQ82" s="38"/>
      <c r="DR82" s="38"/>
      <c r="DS82" s="38"/>
      <c r="DT82" s="38"/>
      <c r="DU82" s="38"/>
      <c r="DV82" s="38"/>
      <c r="DW82" s="38"/>
      <c r="DX82" s="38"/>
      <c r="DY82" s="38"/>
      <c r="DZ82" s="38"/>
      <c r="EA82" s="38"/>
      <c r="EB82" s="38"/>
      <c r="EC82" s="38"/>
      <c r="ED82" s="38"/>
      <c r="EE82" s="38"/>
      <c r="EF82" s="38"/>
      <c r="EG82" s="38"/>
      <c r="EH82" s="38"/>
      <c r="EI82" s="38"/>
      <c r="EJ82" s="38"/>
      <c r="EK82" s="35"/>
      <c r="EL82" s="35"/>
      <c r="EM82" s="35"/>
      <c r="EN82" s="35"/>
      <c r="EO82" s="35"/>
      <c r="EP82" s="35"/>
      <c r="EQ82" s="35"/>
      <c r="ER82" s="35"/>
      <c r="ES82" s="35"/>
      <c r="ET82" s="35"/>
      <c r="EU82" s="35"/>
      <c r="EV82" s="40"/>
      <c r="EW82" s="40"/>
      <c r="EX82" s="40"/>
      <c r="EY82" s="40"/>
      <c r="EZ82" s="40"/>
      <c r="FA82" s="40"/>
      <c r="FB82" s="40"/>
      <c r="FC82" s="40"/>
      <c r="FD82" s="40"/>
      <c r="FE82" s="40"/>
      <c r="FF82" s="40"/>
      <c r="FG82" s="40"/>
      <c r="FH82" s="40"/>
      <c r="FI82" s="40"/>
      <c r="FJ82" s="40"/>
      <c r="FK82" s="40"/>
      <c r="FL82" s="41"/>
      <c r="FM82" s="41"/>
      <c r="FN82" s="41"/>
      <c r="FO82" s="41"/>
      <c r="FP82" s="41"/>
      <c r="FQ82" s="41"/>
      <c r="FR82" s="41"/>
      <c r="FS82" s="41"/>
      <c r="FT82" s="41"/>
      <c r="FU82" s="41"/>
      <c r="FV82" s="41"/>
      <c r="FW82" s="41"/>
      <c r="FX82" s="41"/>
      <c r="FY82" s="41"/>
      <c r="FZ82" s="41"/>
      <c r="GA82" s="41"/>
      <c r="GB82" s="6"/>
      <c r="GC82" s="6"/>
      <c r="GD82" s="6"/>
      <c r="GE82" s="6"/>
      <c r="GF82" s="6"/>
    </row>
    <row r="83" spans="2:188" s="11" customFormat="1" ht="24.75" customHeight="1" x14ac:dyDescent="0.3">
      <c r="B83" s="81" t="s">
        <v>21</v>
      </c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2"/>
      <c r="AO83" s="82"/>
      <c r="AP83" s="82"/>
      <c r="AQ83" s="82"/>
      <c r="AR83" s="82"/>
      <c r="AS83" s="82"/>
      <c r="AT83" s="82"/>
      <c r="AU83" s="82"/>
      <c r="AV83" s="82"/>
      <c r="AW83" s="82"/>
      <c r="AX83" s="35" t="s">
        <v>88</v>
      </c>
      <c r="AY83" s="35"/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83">
        <f>BJ84+BJ85</f>
        <v>186378</v>
      </c>
      <c r="BK83" s="83"/>
      <c r="BL83" s="83"/>
      <c r="BM83" s="83"/>
      <c r="BN83" s="83"/>
      <c r="BO83" s="83"/>
      <c r="BP83" s="83"/>
      <c r="BQ83" s="83"/>
      <c r="BR83" s="83"/>
      <c r="BS83" s="83"/>
      <c r="BT83" s="83"/>
      <c r="BU83" s="83"/>
      <c r="BV83" s="83"/>
      <c r="BW83" s="83"/>
      <c r="BX83" s="83">
        <f>BX84+BX85</f>
        <v>188934.31</v>
      </c>
      <c r="BY83" s="83"/>
      <c r="BZ83" s="83"/>
      <c r="CA83" s="83"/>
      <c r="CB83" s="83"/>
      <c r="CC83" s="83"/>
      <c r="CD83" s="83"/>
      <c r="CE83" s="83"/>
      <c r="CF83" s="83"/>
      <c r="CG83" s="83"/>
      <c r="CH83" s="83"/>
      <c r="CI83" s="83"/>
      <c r="CJ83" s="84">
        <f>BX83/BJ83</f>
        <v>1.0137157282511884</v>
      </c>
      <c r="CK83" s="85"/>
      <c r="CL83" s="85"/>
      <c r="CM83" s="85"/>
      <c r="CN83" s="85"/>
      <c r="CO83" s="85"/>
      <c r="CP83" s="85"/>
      <c r="CQ83" s="85"/>
      <c r="CR83" s="85"/>
      <c r="CS83" s="85"/>
      <c r="CT83" s="86"/>
      <c r="CU83" s="87"/>
      <c r="CV83" s="87"/>
      <c r="CW83" s="87"/>
      <c r="CX83" s="87"/>
      <c r="CY83" s="87"/>
      <c r="CZ83" s="87"/>
      <c r="DA83" s="87"/>
      <c r="DB83" s="87"/>
      <c r="DC83" s="87"/>
      <c r="DD83" s="87"/>
      <c r="DE83" s="87"/>
      <c r="DF83" s="87"/>
      <c r="DG83" s="87"/>
      <c r="DH83" s="87"/>
      <c r="DI83" s="87"/>
      <c r="DJ83" s="87"/>
      <c r="DK83" s="83">
        <f>DK84+DK85</f>
        <v>885942.70000000007</v>
      </c>
      <c r="DL83" s="83"/>
      <c r="DM83" s="83"/>
      <c r="DN83" s="83"/>
      <c r="DO83" s="83"/>
      <c r="DP83" s="83"/>
      <c r="DQ83" s="83"/>
      <c r="DR83" s="83"/>
      <c r="DS83" s="83"/>
      <c r="DT83" s="83"/>
      <c r="DU83" s="83"/>
      <c r="DV83" s="83"/>
      <c r="DW83" s="83"/>
      <c r="DX83" s="83"/>
      <c r="DY83" s="83">
        <f>DY84+DY85</f>
        <v>853811.68</v>
      </c>
      <c r="DZ83" s="83"/>
      <c r="EA83" s="83"/>
      <c r="EB83" s="83"/>
      <c r="EC83" s="83"/>
      <c r="ED83" s="83"/>
      <c r="EE83" s="83"/>
      <c r="EF83" s="83"/>
      <c r="EG83" s="83"/>
      <c r="EH83" s="83"/>
      <c r="EI83" s="83"/>
      <c r="EJ83" s="83"/>
      <c r="EK83" s="88">
        <f>DY83/DK83</f>
        <v>0.96373239488287443</v>
      </c>
      <c r="EL83" s="88"/>
      <c r="EM83" s="88"/>
      <c r="EN83" s="88"/>
      <c r="EO83" s="88"/>
      <c r="EP83" s="88"/>
      <c r="EQ83" s="88"/>
      <c r="ER83" s="88"/>
      <c r="ES83" s="88"/>
      <c r="ET83" s="88"/>
      <c r="EU83" s="88"/>
      <c r="EV83" s="87"/>
      <c r="EW83" s="87"/>
      <c r="EX83" s="87"/>
      <c r="EY83" s="87"/>
      <c r="EZ83" s="87"/>
      <c r="FA83" s="87"/>
      <c r="FB83" s="87"/>
      <c r="FC83" s="87"/>
      <c r="FD83" s="87"/>
      <c r="FE83" s="87"/>
      <c r="FF83" s="87"/>
      <c r="FG83" s="87"/>
      <c r="FH83" s="87"/>
      <c r="FI83" s="87"/>
      <c r="FJ83" s="87"/>
      <c r="FK83" s="87"/>
      <c r="FL83" s="37"/>
      <c r="FM83" s="37"/>
      <c r="FN83" s="37"/>
      <c r="FO83" s="37"/>
      <c r="FP83" s="37"/>
      <c r="FQ83" s="37"/>
      <c r="FR83" s="37"/>
      <c r="FS83" s="37"/>
      <c r="FT83" s="37"/>
      <c r="FU83" s="37"/>
      <c r="FV83" s="37"/>
      <c r="FW83" s="37"/>
      <c r="FX83" s="37"/>
      <c r="FY83" s="37"/>
      <c r="FZ83" s="37"/>
      <c r="GA83" s="37"/>
      <c r="GB83" s="8">
        <v>109304.45</v>
      </c>
      <c r="GC83" s="8">
        <v>110833.66</v>
      </c>
      <c r="GD83" s="8">
        <v>111612.51</v>
      </c>
      <c r="GE83" s="8">
        <v>206973.09</v>
      </c>
      <c r="GF83" s="8"/>
    </row>
    <row r="84" spans="2:188" s="14" customFormat="1" ht="15" customHeight="1" x14ac:dyDescent="0.3">
      <c r="B84" s="65" t="s">
        <v>66</v>
      </c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6" t="s">
        <v>19</v>
      </c>
      <c r="AO84" s="66"/>
      <c r="AP84" s="66"/>
      <c r="AQ84" s="66"/>
      <c r="AR84" s="66"/>
      <c r="AS84" s="66"/>
      <c r="AT84" s="66"/>
      <c r="AU84" s="66"/>
      <c r="AV84" s="66"/>
      <c r="AW84" s="66"/>
      <c r="AX84" s="67" t="s">
        <v>88</v>
      </c>
      <c r="AY84" s="67"/>
      <c r="AZ84" s="67"/>
      <c r="BA84" s="67"/>
      <c r="BB84" s="67"/>
      <c r="BC84" s="67"/>
      <c r="BD84" s="67"/>
      <c r="BE84" s="67"/>
      <c r="BF84" s="67"/>
      <c r="BG84" s="67"/>
      <c r="BH84" s="67"/>
      <c r="BI84" s="67"/>
      <c r="BJ84" s="68">
        <v>125058</v>
      </c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>
        <v>127653.2</v>
      </c>
      <c r="BY84" s="68"/>
      <c r="BZ84" s="68"/>
      <c r="CA84" s="68"/>
      <c r="CB84" s="68"/>
      <c r="CC84" s="68"/>
      <c r="CD84" s="68"/>
      <c r="CE84" s="68"/>
      <c r="CF84" s="68"/>
      <c r="CG84" s="68"/>
      <c r="CH84" s="68"/>
      <c r="CI84" s="68"/>
      <c r="CJ84" s="78">
        <f>BX84/BJ84</f>
        <v>1.0207519710854163</v>
      </c>
      <c r="CK84" s="78"/>
      <c r="CL84" s="78"/>
      <c r="CM84" s="78"/>
      <c r="CN84" s="78"/>
      <c r="CO84" s="78"/>
      <c r="CP84" s="78"/>
      <c r="CQ84" s="78"/>
      <c r="CR84" s="78"/>
      <c r="CS84" s="78"/>
      <c r="CT84" s="78"/>
      <c r="CU84" s="79"/>
      <c r="CV84" s="79"/>
      <c r="CW84" s="79"/>
      <c r="CX84" s="79"/>
      <c r="CY84" s="79"/>
      <c r="CZ84" s="79"/>
      <c r="DA84" s="79"/>
      <c r="DB84" s="79"/>
      <c r="DC84" s="79"/>
      <c r="DD84" s="79"/>
      <c r="DE84" s="79"/>
      <c r="DF84" s="79"/>
      <c r="DG84" s="79"/>
      <c r="DH84" s="79"/>
      <c r="DI84" s="79"/>
      <c r="DJ84" s="79"/>
      <c r="DK84" s="68">
        <v>695467.8</v>
      </c>
      <c r="DL84" s="68"/>
      <c r="DM84" s="68"/>
      <c r="DN84" s="68"/>
      <c r="DO84" s="68"/>
      <c r="DP84" s="68"/>
      <c r="DQ84" s="68"/>
      <c r="DR84" s="68"/>
      <c r="DS84" s="68"/>
      <c r="DT84" s="68"/>
      <c r="DU84" s="68"/>
      <c r="DV84" s="68"/>
      <c r="DW84" s="68"/>
      <c r="DX84" s="68"/>
      <c r="DY84" s="68">
        <v>666376.91</v>
      </c>
      <c r="DZ84" s="68"/>
      <c r="EA84" s="68"/>
      <c r="EB84" s="68"/>
      <c r="EC84" s="68"/>
      <c r="ED84" s="68"/>
      <c r="EE84" s="68"/>
      <c r="EF84" s="68"/>
      <c r="EG84" s="68"/>
      <c r="EH84" s="68"/>
      <c r="EI84" s="68"/>
      <c r="EJ84" s="68"/>
      <c r="EK84" s="78">
        <f>DY84/DK84</f>
        <v>0.95817075930761997</v>
      </c>
      <c r="EL84" s="78"/>
      <c r="EM84" s="78"/>
      <c r="EN84" s="78"/>
      <c r="EO84" s="78"/>
      <c r="EP84" s="78"/>
      <c r="EQ84" s="78"/>
      <c r="ER84" s="78"/>
      <c r="ES84" s="78"/>
      <c r="ET84" s="78"/>
      <c r="EU84" s="78"/>
      <c r="EV84" s="79">
        <v>100</v>
      </c>
      <c r="EW84" s="79"/>
      <c r="EX84" s="79"/>
      <c r="EY84" s="79"/>
      <c r="EZ84" s="79"/>
      <c r="FA84" s="79"/>
      <c r="FB84" s="79"/>
      <c r="FC84" s="79"/>
      <c r="FD84" s="79"/>
      <c r="FE84" s="79"/>
      <c r="FF84" s="79"/>
      <c r="FG84" s="79"/>
      <c r="FH84" s="79"/>
      <c r="FI84" s="79"/>
      <c r="FJ84" s="79"/>
      <c r="FK84" s="79"/>
      <c r="FL84" s="47"/>
      <c r="FM84" s="47"/>
      <c r="FN84" s="47"/>
      <c r="FO84" s="47"/>
      <c r="FP84" s="47"/>
      <c r="FQ84" s="47"/>
      <c r="FR84" s="47"/>
      <c r="FS84" s="47"/>
      <c r="FT84" s="47"/>
      <c r="FU84" s="47"/>
      <c r="FV84" s="47"/>
      <c r="FW84" s="47"/>
      <c r="FX84" s="47"/>
      <c r="FY84" s="47"/>
      <c r="FZ84" s="47"/>
      <c r="GA84" s="47"/>
      <c r="GB84" s="15">
        <v>109304.45</v>
      </c>
      <c r="GC84" s="15">
        <v>110833.66</v>
      </c>
      <c r="GD84" s="15">
        <v>111612.51</v>
      </c>
      <c r="GE84" s="15">
        <v>206973.09</v>
      </c>
      <c r="GF84" s="15"/>
    </row>
    <row r="85" spans="2:188" s="12" customFormat="1" ht="42.75" customHeight="1" x14ac:dyDescent="0.2">
      <c r="B85" s="100" t="s">
        <v>67</v>
      </c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  <c r="AC85" s="101"/>
      <c r="AD85" s="101"/>
      <c r="AE85" s="101"/>
      <c r="AF85" s="101"/>
      <c r="AG85" s="101"/>
      <c r="AH85" s="101"/>
      <c r="AI85" s="101"/>
      <c r="AJ85" s="101"/>
      <c r="AK85" s="101"/>
      <c r="AL85" s="101"/>
      <c r="AM85" s="102"/>
      <c r="AN85" s="75" t="s">
        <v>68</v>
      </c>
      <c r="AO85" s="76"/>
      <c r="AP85" s="76"/>
      <c r="AQ85" s="76"/>
      <c r="AR85" s="76"/>
      <c r="AS85" s="76"/>
      <c r="AT85" s="76"/>
      <c r="AU85" s="76"/>
      <c r="AV85" s="76"/>
      <c r="AW85" s="77"/>
      <c r="AX85" s="35" t="s">
        <v>88</v>
      </c>
      <c r="AY85" s="35"/>
      <c r="AZ85" s="35"/>
      <c r="BA85" s="35"/>
      <c r="BB85" s="35"/>
      <c r="BC85" s="35"/>
      <c r="BD85" s="35"/>
      <c r="BE85" s="35"/>
      <c r="BF85" s="35"/>
      <c r="BG85" s="35"/>
      <c r="BH85" s="35"/>
      <c r="BI85" s="35"/>
      <c r="BJ85" s="118">
        <v>61320</v>
      </c>
      <c r="BK85" s="119"/>
      <c r="BL85" s="119"/>
      <c r="BM85" s="119"/>
      <c r="BN85" s="119"/>
      <c r="BO85" s="119"/>
      <c r="BP85" s="119"/>
      <c r="BQ85" s="119"/>
      <c r="BR85" s="119"/>
      <c r="BS85" s="119"/>
      <c r="BT85" s="119"/>
      <c r="BU85" s="119"/>
      <c r="BV85" s="119"/>
      <c r="BW85" s="120"/>
      <c r="BX85" s="118">
        <v>61281.11</v>
      </c>
      <c r="BY85" s="119"/>
      <c r="BZ85" s="119"/>
      <c r="CA85" s="119"/>
      <c r="CB85" s="119"/>
      <c r="CC85" s="119"/>
      <c r="CD85" s="119"/>
      <c r="CE85" s="119"/>
      <c r="CF85" s="119"/>
      <c r="CG85" s="119"/>
      <c r="CH85" s="119"/>
      <c r="CI85" s="120"/>
      <c r="CJ85" s="39">
        <f>BX85/BJ85</f>
        <v>0.99936578604044357</v>
      </c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118">
        <v>100</v>
      </c>
      <c r="CV85" s="119"/>
      <c r="CW85" s="119"/>
      <c r="CX85" s="119"/>
      <c r="CY85" s="119"/>
      <c r="CZ85" s="119"/>
      <c r="DA85" s="119"/>
      <c r="DB85" s="119"/>
      <c r="DC85" s="119"/>
      <c r="DD85" s="119"/>
      <c r="DE85" s="119"/>
      <c r="DF85" s="119"/>
      <c r="DG85" s="119"/>
      <c r="DH85" s="119"/>
      <c r="DI85" s="119"/>
      <c r="DJ85" s="120"/>
      <c r="DK85" s="118">
        <v>190474.9</v>
      </c>
      <c r="DL85" s="119"/>
      <c r="DM85" s="119"/>
      <c r="DN85" s="119"/>
      <c r="DO85" s="119"/>
      <c r="DP85" s="119"/>
      <c r="DQ85" s="119"/>
      <c r="DR85" s="119"/>
      <c r="DS85" s="119"/>
      <c r="DT85" s="119"/>
      <c r="DU85" s="119"/>
      <c r="DV85" s="119"/>
      <c r="DW85" s="119"/>
      <c r="DX85" s="120"/>
      <c r="DY85" s="115">
        <v>187434.77</v>
      </c>
      <c r="DZ85" s="116"/>
      <c r="EA85" s="116"/>
      <c r="EB85" s="116"/>
      <c r="EC85" s="116"/>
      <c r="ED85" s="116"/>
      <c r="EE85" s="116"/>
      <c r="EF85" s="116"/>
      <c r="EG85" s="116"/>
      <c r="EH85" s="116"/>
      <c r="EI85" s="116"/>
      <c r="EJ85" s="117"/>
      <c r="EK85" s="69">
        <f>DY85/DK85</f>
        <v>0.98403920936564337</v>
      </c>
      <c r="EL85" s="70"/>
      <c r="EM85" s="70"/>
      <c r="EN85" s="70"/>
      <c r="EO85" s="70"/>
      <c r="EP85" s="70"/>
      <c r="EQ85" s="70"/>
      <c r="ER85" s="70"/>
      <c r="ES85" s="70"/>
      <c r="ET85" s="70"/>
      <c r="EU85" s="71"/>
      <c r="EV85" s="72">
        <v>100</v>
      </c>
      <c r="EW85" s="73"/>
      <c r="EX85" s="73"/>
      <c r="EY85" s="73"/>
      <c r="EZ85" s="73"/>
      <c r="FA85" s="73"/>
      <c r="FB85" s="73"/>
      <c r="FC85" s="73"/>
      <c r="FD85" s="73"/>
      <c r="FE85" s="73"/>
      <c r="FF85" s="73"/>
      <c r="FG85" s="73"/>
      <c r="FH85" s="73"/>
      <c r="FI85" s="73"/>
      <c r="FJ85" s="73"/>
      <c r="FK85" s="74"/>
      <c r="FL85" s="75"/>
      <c r="FM85" s="76"/>
      <c r="FN85" s="76"/>
      <c r="FO85" s="76"/>
      <c r="FP85" s="76"/>
      <c r="FQ85" s="76"/>
      <c r="FR85" s="76"/>
      <c r="FS85" s="76"/>
      <c r="FT85" s="76"/>
      <c r="FU85" s="76"/>
      <c r="FV85" s="76"/>
      <c r="FW85" s="76"/>
      <c r="FX85" s="76"/>
      <c r="FY85" s="76"/>
      <c r="FZ85" s="76"/>
      <c r="GA85" s="77"/>
      <c r="GB85" s="9"/>
      <c r="GC85" s="9"/>
      <c r="GD85" s="9">
        <v>21672</v>
      </c>
      <c r="GE85" s="9"/>
      <c r="GF85" s="9"/>
    </row>
    <row r="86" spans="2:188" s="11" customFormat="1" ht="27" customHeight="1" x14ac:dyDescent="0.3">
      <c r="B86" s="81" t="s">
        <v>27</v>
      </c>
      <c r="C86" s="81"/>
      <c r="D86" s="81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81"/>
      <c r="AC86" s="81"/>
      <c r="AD86" s="81"/>
      <c r="AE86" s="81"/>
      <c r="AF86" s="81"/>
      <c r="AG86" s="81"/>
      <c r="AH86" s="81"/>
      <c r="AI86" s="81"/>
      <c r="AJ86" s="81"/>
      <c r="AK86" s="81"/>
      <c r="AL86" s="81"/>
      <c r="AM86" s="81"/>
      <c r="AN86" s="89" t="s">
        <v>69</v>
      </c>
      <c r="AO86" s="89"/>
      <c r="AP86" s="89"/>
      <c r="AQ86" s="89"/>
      <c r="AR86" s="89"/>
      <c r="AS86" s="89"/>
      <c r="AT86" s="89"/>
      <c r="AU86" s="89"/>
      <c r="AV86" s="89"/>
      <c r="AW86" s="89"/>
      <c r="AX86" s="35" t="s">
        <v>88</v>
      </c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90">
        <f>SUM(BJ87:BW93)</f>
        <v>415652.6</v>
      </c>
      <c r="BK86" s="90"/>
      <c r="BL86" s="90"/>
      <c r="BM86" s="90"/>
      <c r="BN86" s="90"/>
      <c r="BO86" s="90"/>
      <c r="BP86" s="90"/>
      <c r="BQ86" s="90"/>
      <c r="BR86" s="90"/>
      <c r="BS86" s="90"/>
      <c r="BT86" s="90"/>
      <c r="BU86" s="90"/>
      <c r="BV86" s="90"/>
      <c r="BW86" s="90"/>
      <c r="BX86" s="90">
        <f>SUM(BX87:CI93)</f>
        <v>424031.94000000006</v>
      </c>
      <c r="BY86" s="90"/>
      <c r="BZ86" s="90"/>
      <c r="CA86" s="90"/>
      <c r="CB86" s="90"/>
      <c r="CC86" s="90"/>
      <c r="CD86" s="90"/>
      <c r="CE86" s="90"/>
      <c r="CF86" s="90"/>
      <c r="CG86" s="90"/>
      <c r="CH86" s="90"/>
      <c r="CI86" s="90"/>
      <c r="CJ86" s="91">
        <f>BX86/BJ86</f>
        <v>1.0201594793344251</v>
      </c>
      <c r="CK86" s="91"/>
      <c r="CL86" s="91"/>
      <c r="CM86" s="91"/>
      <c r="CN86" s="91"/>
      <c r="CO86" s="91"/>
      <c r="CP86" s="91"/>
      <c r="CQ86" s="91"/>
      <c r="CR86" s="91"/>
      <c r="CS86" s="91"/>
      <c r="CT86" s="91"/>
      <c r="CU86" s="92"/>
      <c r="CV86" s="92"/>
      <c r="CW86" s="92"/>
      <c r="CX86" s="92"/>
      <c r="CY86" s="92"/>
      <c r="CZ86" s="92"/>
      <c r="DA86" s="92"/>
      <c r="DB86" s="92"/>
      <c r="DC86" s="92"/>
      <c r="DD86" s="92"/>
      <c r="DE86" s="92"/>
      <c r="DF86" s="92"/>
      <c r="DG86" s="92"/>
      <c r="DH86" s="92"/>
      <c r="DI86" s="92"/>
      <c r="DJ86" s="92"/>
      <c r="DK86" s="90">
        <f>SUM(DK87:DX93)</f>
        <v>1149831.5999999999</v>
      </c>
      <c r="DL86" s="89"/>
      <c r="DM86" s="89"/>
      <c r="DN86" s="89"/>
      <c r="DO86" s="89"/>
      <c r="DP86" s="89"/>
      <c r="DQ86" s="89"/>
      <c r="DR86" s="89"/>
      <c r="DS86" s="89"/>
      <c r="DT86" s="89"/>
      <c r="DU86" s="89"/>
      <c r="DV86" s="89"/>
      <c r="DW86" s="89"/>
      <c r="DX86" s="89"/>
      <c r="DY86" s="90">
        <f>SUM(DY87:EJ93)</f>
        <v>1249982.56</v>
      </c>
      <c r="DZ86" s="89"/>
      <c r="EA86" s="89"/>
      <c r="EB86" s="89"/>
      <c r="EC86" s="89"/>
      <c r="ED86" s="89"/>
      <c r="EE86" s="89"/>
      <c r="EF86" s="89"/>
      <c r="EG86" s="89"/>
      <c r="EH86" s="89"/>
      <c r="EI86" s="89"/>
      <c r="EJ86" s="89"/>
      <c r="EK86" s="91">
        <f>DY86/DK86</f>
        <v>1.0871005458538452</v>
      </c>
      <c r="EL86" s="91"/>
      <c r="EM86" s="91"/>
      <c r="EN86" s="91"/>
      <c r="EO86" s="91"/>
      <c r="EP86" s="91"/>
      <c r="EQ86" s="91"/>
      <c r="ER86" s="91"/>
      <c r="ES86" s="91"/>
      <c r="ET86" s="91"/>
      <c r="EU86" s="91"/>
      <c r="EV86" s="92"/>
      <c r="EW86" s="92"/>
      <c r="EX86" s="92"/>
      <c r="EY86" s="92"/>
      <c r="EZ86" s="92"/>
      <c r="FA86" s="92"/>
      <c r="FB86" s="92"/>
      <c r="FC86" s="92"/>
      <c r="FD86" s="92"/>
      <c r="FE86" s="92"/>
      <c r="FF86" s="92"/>
      <c r="FG86" s="92"/>
      <c r="FH86" s="92"/>
      <c r="FI86" s="92"/>
      <c r="FJ86" s="92"/>
      <c r="FK86" s="92"/>
      <c r="FL86" s="89"/>
      <c r="FM86" s="89"/>
      <c r="FN86" s="89"/>
      <c r="FO86" s="89"/>
      <c r="FP86" s="89"/>
      <c r="FQ86" s="89"/>
      <c r="FR86" s="89"/>
      <c r="FS86" s="89"/>
      <c r="FT86" s="89"/>
      <c r="FU86" s="89"/>
      <c r="FV86" s="89"/>
      <c r="FW86" s="89"/>
      <c r="FX86" s="89"/>
      <c r="FY86" s="89"/>
      <c r="FZ86" s="89"/>
      <c r="GA86" s="89"/>
      <c r="GB86" s="8"/>
      <c r="GC86" s="8"/>
      <c r="GD86" s="8"/>
      <c r="GE86" s="8"/>
      <c r="GF86" s="8"/>
    </row>
    <row r="87" spans="2:188" ht="15" customHeight="1" x14ac:dyDescent="0.3"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93"/>
      <c r="AB87" s="93"/>
      <c r="AC87" s="93"/>
      <c r="AD87" s="93"/>
      <c r="AE87" s="93"/>
      <c r="AF87" s="93"/>
      <c r="AG87" s="93"/>
      <c r="AH87" s="93"/>
      <c r="AI87" s="93"/>
      <c r="AJ87" s="93"/>
      <c r="AK87" s="93"/>
      <c r="AL87" s="93"/>
      <c r="AM87" s="93"/>
      <c r="AN87" s="35" t="s">
        <v>70</v>
      </c>
      <c r="AO87" s="35"/>
      <c r="AP87" s="35"/>
      <c r="AQ87" s="35"/>
      <c r="AR87" s="35"/>
      <c r="AS87" s="35"/>
      <c r="AT87" s="35"/>
      <c r="AU87" s="35"/>
      <c r="AV87" s="35"/>
      <c r="AW87" s="35"/>
      <c r="AX87" s="35" t="s">
        <v>88</v>
      </c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8">
        <v>144835</v>
      </c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>
        <v>123488.24</v>
      </c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91">
        <f t="shared" ref="CJ87:CJ93" si="0">BX87/BJ87</f>
        <v>0.85261324955984397</v>
      </c>
      <c r="CK87" s="91"/>
      <c r="CL87" s="91"/>
      <c r="CM87" s="91"/>
      <c r="CN87" s="91"/>
      <c r="CO87" s="91"/>
      <c r="CP87" s="91"/>
      <c r="CQ87" s="91"/>
      <c r="CR87" s="91"/>
      <c r="CS87" s="91"/>
      <c r="CT87" s="91"/>
      <c r="CU87" s="40">
        <v>100</v>
      </c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  <c r="DJ87" s="40"/>
      <c r="DK87" s="38">
        <v>290559</v>
      </c>
      <c r="DL87" s="35"/>
      <c r="DM87" s="35"/>
      <c r="DN87" s="35"/>
      <c r="DO87" s="35"/>
      <c r="DP87" s="35"/>
      <c r="DQ87" s="35"/>
      <c r="DR87" s="35"/>
      <c r="DS87" s="35"/>
      <c r="DT87" s="35"/>
      <c r="DU87" s="35"/>
      <c r="DV87" s="35"/>
      <c r="DW87" s="35"/>
      <c r="DX87" s="35"/>
      <c r="DY87" s="38">
        <v>276503.58</v>
      </c>
      <c r="DZ87" s="35"/>
      <c r="EA87" s="35"/>
      <c r="EB87" s="35"/>
      <c r="EC87" s="35"/>
      <c r="ED87" s="35"/>
      <c r="EE87" s="35"/>
      <c r="EF87" s="35"/>
      <c r="EG87" s="35"/>
      <c r="EH87" s="35"/>
      <c r="EI87" s="35"/>
      <c r="EJ87" s="35"/>
      <c r="EK87" s="91">
        <f t="shared" ref="EK87:EK94" si="1">DY87/DK87</f>
        <v>0.9516262790001343</v>
      </c>
      <c r="EL87" s="91"/>
      <c r="EM87" s="91"/>
      <c r="EN87" s="91"/>
      <c r="EO87" s="91"/>
      <c r="EP87" s="91"/>
      <c r="EQ87" s="91"/>
      <c r="ER87" s="91"/>
      <c r="ES87" s="91"/>
      <c r="ET87" s="91"/>
      <c r="EU87" s="91"/>
      <c r="EV87" s="40">
        <v>100</v>
      </c>
      <c r="EW87" s="40"/>
      <c r="EX87" s="40"/>
      <c r="EY87" s="40"/>
      <c r="EZ87" s="40"/>
      <c r="FA87" s="40"/>
      <c r="FB87" s="40"/>
      <c r="FC87" s="40"/>
      <c r="FD87" s="40"/>
      <c r="FE87" s="40"/>
      <c r="FF87" s="40"/>
      <c r="FG87" s="40"/>
      <c r="FH87" s="40"/>
      <c r="FI87" s="40"/>
      <c r="FJ87" s="40"/>
      <c r="FK87" s="40"/>
      <c r="FL87" s="35"/>
      <c r="FM87" s="35"/>
      <c r="FN87" s="35"/>
      <c r="FO87" s="35"/>
      <c r="FP87" s="35"/>
      <c r="FQ87" s="35"/>
      <c r="FR87" s="35"/>
      <c r="FS87" s="35"/>
      <c r="FT87" s="35"/>
      <c r="FU87" s="35"/>
      <c r="FV87" s="35"/>
      <c r="FW87" s="35"/>
      <c r="FX87" s="35"/>
      <c r="FY87" s="35"/>
      <c r="FZ87" s="35"/>
      <c r="GA87" s="35"/>
      <c r="GB87" s="6"/>
      <c r="GC87" s="6"/>
      <c r="GD87" s="6">
        <v>29858.2</v>
      </c>
      <c r="GE87" s="6"/>
      <c r="GF87" s="6"/>
    </row>
    <row r="88" spans="2:188" ht="15" customHeight="1" x14ac:dyDescent="0.3"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93"/>
      <c r="AB88" s="93"/>
      <c r="AC88" s="93"/>
      <c r="AD88" s="93"/>
      <c r="AE88" s="93"/>
      <c r="AF88" s="93"/>
      <c r="AG88" s="93"/>
      <c r="AH88" s="93"/>
      <c r="AI88" s="93"/>
      <c r="AJ88" s="93"/>
      <c r="AK88" s="93"/>
      <c r="AL88" s="93"/>
      <c r="AM88" s="93"/>
      <c r="AN88" s="35" t="s">
        <v>71</v>
      </c>
      <c r="AO88" s="35"/>
      <c r="AP88" s="35"/>
      <c r="AQ88" s="35"/>
      <c r="AR88" s="35"/>
      <c r="AS88" s="35"/>
      <c r="AT88" s="35"/>
      <c r="AU88" s="35"/>
      <c r="AV88" s="35"/>
      <c r="AW88" s="35"/>
      <c r="AX88" s="35" t="s">
        <v>88</v>
      </c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8">
        <v>61659</v>
      </c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>
        <v>81255.839999999997</v>
      </c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91">
        <f t="shared" si="0"/>
        <v>1.3178261081107381</v>
      </c>
      <c r="CK88" s="91"/>
      <c r="CL88" s="91"/>
      <c r="CM88" s="91"/>
      <c r="CN88" s="91"/>
      <c r="CO88" s="91"/>
      <c r="CP88" s="91"/>
      <c r="CQ88" s="91"/>
      <c r="CR88" s="91"/>
      <c r="CS88" s="91"/>
      <c r="CT88" s="91"/>
      <c r="CU88" s="40">
        <v>100</v>
      </c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38">
        <v>110191</v>
      </c>
      <c r="DL88" s="35"/>
      <c r="DM88" s="35"/>
      <c r="DN88" s="35"/>
      <c r="DO88" s="35"/>
      <c r="DP88" s="35"/>
      <c r="DQ88" s="35"/>
      <c r="DR88" s="35"/>
      <c r="DS88" s="35"/>
      <c r="DT88" s="35"/>
      <c r="DU88" s="35"/>
      <c r="DV88" s="35"/>
      <c r="DW88" s="35"/>
      <c r="DX88" s="35"/>
      <c r="DY88" s="38">
        <v>164271.78</v>
      </c>
      <c r="DZ88" s="35"/>
      <c r="EA88" s="35"/>
      <c r="EB88" s="35"/>
      <c r="EC88" s="35"/>
      <c r="ED88" s="35"/>
      <c r="EE88" s="35"/>
      <c r="EF88" s="35"/>
      <c r="EG88" s="35"/>
      <c r="EH88" s="35"/>
      <c r="EI88" s="35"/>
      <c r="EJ88" s="35"/>
      <c r="EK88" s="91">
        <f t="shared" si="1"/>
        <v>1.4907912624443012</v>
      </c>
      <c r="EL88" s="91"/>
      <c r="EM88" s="91"/>
      <c r="EN88" s="91"/>
      <c r="EO88" s="91"/>
      <c r="EP88" s="91"/>
      <c r="EQ88" s="91"/>
      <c r="ER88" s="91"/>
      <c r="ES88" s="91"/>
      <c r="ET88" s="91"/>
      <c r="EU88" s="91"/>
      <c r="EV88" s="40">
        <v>100</v>
      </c>
      <c r="EW88" s="40"/>
      <c r="EX88" s="40"/>
      <c r="EY88" s="40"/>
      <c r="EZ88" s="40"/>
      <c r="FA88" s="40"/>
      <c r="FB88" s="40"/>
      <c r="FC88" s="40"/>
      <c r="FD88" s="40"/>
      <c r="FE88" s="40"/>
      <c r="FF88" s="40"/>
      <c r="FG88" s="40"/>
      <c r="FH88" s="40"/>
      <c r="FI88" s="40"/>
      <c r="FJ88" s="40"/>
      <c r="FK88" s="40"/>
      <c r="FL88" s="35"/>
      <c r="FM88" s="35"/>
      <c r="FN88" s="35"/>
      <c r="FO88" s="35"/>
      <c r="FP88" s="35"/>
      <c r="FQ88" s="35"/>
      <c r="FR88" s="35"/>
      <c r="FS88" s="35"/>
      <c r="FT88" s="35"/>
      <c r="FU88" s="35"/>
      <c r="FV88" s="35"/>
      <c r="FW88" s="35"/>
      <c r="FX88" s="35"/>
      <c r="FY88" s="35"/>
      <c r="FZ88" s="35"/>
      <c r="GA88" s="35"/>
      <c r="GB88" s="6"/>
      <c r="GC88" s="6"/>
      <c r="GD88" s="6">
        <v>16367.5</v>
      </c>
      <c r="GE88" s="6"/>
      <c r="GF88" s="6"/>
    </row>
    <row r="89" spans="2:188" ht="15" customHeight="1" x14ac:dyDescent="0.3">
      <c r="B89" s="93"/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35" t="s">
        <v>72</v>
      </c>
      <c r="AO89" s="35"/>
      <c r="AP89" s="35"/>
      <c r="AQ89" s="35"/>
      <c r="AR89" s="35"/>
      <c r="AS89" s="35"/>
      <c r="AT89" s="35"/>
      <c r="AU89" s="35"/>
      <c r="AV89" s="35"/>
      <c r="AW89" s="35"/>
      <c r="AX89" s="35" t="s">
        <v>88</v>
      </c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8">
        <v>36449</v>
      </c>
      <c r="BK89" s="38"/>
      <c r="BL89" s="38"/>
      <c r="BM89" s="38"/>
      <c r="BN89" s="38"/>
      <c r="BO89" s="38"/>
      <c r="BP89" s="38"/>
      <c r="BQ89" s="38"/>
      <c r="BR89" s="38"/>
      <c r="BS89" s="38"/>
      <c r="BT89" s="38"/>
      <c r="BU89" s="38"/>
      <c r="BV89" s="38"/>
      <c r="BW89" s="38"/>
      <c r="BX89" s="38">
        <v>65404.9</v>
      </c>
      <c r="BY89" s="38"/>
      <c r="BZ89" s="38"/>
      <c r="CA89" s="38"/>
      <c r="CB89" s="38"/>
      <c r="CC89" s="38"/>
      <c r="CD89" s="38"/>
      <c r="CE89" s="38"/>
      <c r="CF89" s="38"/>
      <c r="CG89" s="38"/>
      <c r="CH89" s="38"/>
      <c r="CI89" s="38"/>
      <c r="CJ89" s="91">
        <f t="shared" si="0"/>
        <v>1.7944223435485198</v>
      </c>
      <c r="CK89" s="91"/>
      <c r="CL89" s="91"/>
      <c r="CM89" s="91"/>
      <c r="CN89" s="91"/>
      <c r="CO89" s="91"/>
      <c r="CP89" s="91"/>
      <c r="CQ89" s="91"/>
      <c r="CR89" s="91"/>
      <c r="CS89" s="91"/>
      <c r="CT89" s="91"/>
      <c r="CU89" s="40">
        <v>100</v>
      </c>
      <c r="CV89" s="40"/>
      <c r="CW89" s="40"/>
      <c r="CX89" s="40"/>
      <c r="CY89" s="40"/>
      <c r="CZ89" s="40"/>
      <c r="DA89" s="40"/>
      <c r="DB89" s="40"/>
      <c r="DC89" s="40"/>
      <c r="DD89" s="40"/>
      <c r="DE89" s="40"/>
      <c r="DF89" s="40"/>
      <c r="DG89" s="40"/>
      <c r="DH89" s="40"/>
      <c r="DI89" s="40"/>
      <c r="DJ89" s="40"/>
      <c r="DK89" s="38">
        <v>139427.4</v>
      </c>
      <c r="DL89" s="35"/>
      <c r="DM89" s="35"/>
      <c r="DN89" s="35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8">
        <v>217716.19</v>
      </c>
      <c r="DZ89" s="35"/>
      <c r="EA89" s="35"/>
      <c r="EB89" s="35"/>
      <c r="EC89" s="35"/>
      <c r="ED89" s="35"/>
      <c r="EE89" s="35"/>
      <c r="EF89" s="35"/>
      <c r="EG89" s="35"/>
      <c r="EH89" s="35"/>
      <c r="EI89" s="35"/>
      <c r="EJ89" s="35"/>
      <c r="EK89" s="91">
        <f t="shared" si="1"/>
        <v>1.5615021868011596</v>
      </c>
      <c r="EL89" s="91"/>
      <c r="EM89" s="91"/>
      <c r="EN89" s="91"/>
      <c r="EO89" s="91"/>
      <c r="EP89" s="91"/>
      <c r="EQ89" s="91"/>
      <c r="ER89" s="91"/>
      <c r="ES89" s="91"/>
      <c r="ET89" s="91"/>
      <c r="EU89" s="91"/>
      <c r="EV89" s="40">
        <v>100</v>
      </c>
      <c r="EW89" s="40"/>
      <c r="EX89" s="40"/>
      <c r="EY89" s="40"/>
      <c r="EZ89" s="40"/>
      <c r="FA89" s="40"/>
      <c r="FB89" s="40"/>
      <c r="FC89" s="40"/>
      <c r="FD89" s="40"/>
      <c r="FE89" s="40"/>
      <c r="FF89" s="40"/>
      <c r="FG89" s="40"/>
      <c r="FH89" s="40"/>
      <c r="FI89" s="40"/>
      <c r="FJ89" s="40"/>
      <c r="FK89" s="40"/>
      <c r="FL89" s="35"/>
      <c r="FM89" s="35"/>
      <c r="FN89" s="35"/>
      <c r="FO89" s="35"/>
      <c r="FP89" s="35"/>
      <c r="FQ89" s="35"/>
      <c r="FR89" s="35"/>
      <c r="FS89" s="35"/>
      <c r="FT89" s="35"/>
      <c r="FU89" s="35"/>
      <c r="FV89" s="35"/>
      <c r="FW89" s="35"/>
      <c r="FX89" s="35"/>
      <c r="FY89" s="35"/>
      <c r="FZ89" s="35"/>
      <c r="GA89" s="35"/>
      <c r="GB89" s="6"/>
      <c r="GC89" s="6"/>
      <c r="GD89" s="6">
        <v>31210.080000000002</v>
      </c>
      <c r="GE89" s="6"/>
      <c r="GF89" s="6"/>
    </row>
    <row r="90" spans="2:188" ht="15" customHeight="1" x14ac:dyDescent="0.3">
      <c r="B90" s="93"/>
      <c r="C90" s="93"/>
      <c r="D90" s="93"/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  <c r="AA90" s="93"/>
      <c r="AB90" s="93"/>
      <c r="AC90" s="93"/>
      <c r="AD90" s="93"/>
      <c r="AE90" s="93"/>
      <c r="AF90" s="93"/>
      <c r="AG90" s="93"/>
      <c r="AH90" s="93"/>
      <c r="AI90" s="93"/>
      <c r="AJ90" s="93"/>
      <c r="AK90" s="93"/>
      <c r="AL90" s="93"/>
      <c r="AM90" s="93"/>
      <c r="AN90" s="35" t="s">
        <v>73</v>
      </c>
      <c r="AO90" s="35"/>
      <c r="AP90" s="35"/>
      <c r="AQ90" s="35"/>
      <c r="AR90" s="35"/>
      <c r="AS90" s="35"/>
      <c r="AT90" s="35"/>
      <c r="AU90" s="35"/>
      <c r="AV90" s="35"/>
      <c r="AW90" s="35"/>
      <c r="AX90" s="35" t="s">
        <v>88</v>
      </c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8">
        <v>95470</v>
      </c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>
        <v>114850.56</v>
      </c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91">
        <f t="shared" si="0"/>
        <v>1.2030015711741908</v>
      </c>
      <c r="CK90" s="91"/>
      <c r="CL90" s="91"/>
      <c r="CM90" s="91"/>
      <c r="CN90" s="91"/>
      <c r="CO90" s="91"/>
      <c r="CP90" s="91"/>
      <c r="CQ90" s="91"/>
      <c r="CR90" s="91"/>
      <c r="CS90" s="91"/>
      <c r="CT90" s="91"/>
      <c r="CU90" s="40">
        <v>100</v>
      </c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  <c r="DJ90" s="40"/>
      <c r="DK90" s="38">
        <v>421567.5</v>
      </c>
      <c r="DL90" s="35"/>
      <c r="DM90" s="35"/>
      <c r="DN90" s="35"/>
      <c r="DO90" s="35"/>
      <c r="DP90" s="35"/>
      <c r="DQ90" s="35"/>
      <c r="DR90" s="35"/>
      <c r="DS90" s="35"/>
      <c r="DT90" s="35"/>
      <c r="DU90" s="35"/>
      <c r="DV90" s="35"/>
      <c r="DW90" s="35"/>
      <c r="DX90" s="35"/>
      <c r="DY90" s="38">
        <v>411911.54</v>
      </c>
      <c r="DZ90" s="35"/>
      <c r="EA90" s="35"/>
      <c r="EB90" s="35"/>
      <c r="EC90" s="35"/>
      <c r="ED90" s="35"/>
      <c r="EE90" s="35"/>
      <c r="EF90" s="35"/>
      <c r="EG90" s="35"/>
      <c r="EH90" s="35"/>
      <c r="EI90" s="35"/>
      <c r="EJ90" s="35"/>
      <c r="EK90" s="91">
        <f t="shared" si="1"/>
        <v>0.97709510339388117</v>
      </c>
      <c r="EL90" s="91"/>
      <c r="EM90" s="91"/>
      <c r="EN90" s="91"/>
      <c r="EO90" s="91"/>
      <c r="EP90" s="91"/>
      <c r="EQ90" s="91"/>
      <c r="ER90" s="91"/>
      <c r="ES90" s="91"/>
      <c r="ET90" s="91"/>
      <c r="EU90" s="91"/>
      <c r="EV90" s="40">
        <v>100</v>
      </c>
      <c r="EW90" s="40"/>
      <c r="EX90" s="40"/>
      <c r="EY90" s="40"/>
      <c r="EZ90" s="40"/>
      <c r="FA90" s="40"/>
      <c r="FB90" s="40"/>
      <c r="FC90" s="40"/>
      <c r="FD90" s="40"/>
      <c r="FE90" s="40"/>
      <c r="FF90" s="40"/>
      <c r="FG90" s="40"/>
      <c r="FH90" s="40"/>
      <c r="FI90" s="40"/>
      <c r="FJ90" s="40"/>
      <c r="FK90" s="40"/>
      <c r="FL90" s="35"/>
      <c r="FM90" s="35"/>
      <c r="FN90" s="35"/>
      <c r="FO90" s="35"/>
      <c r="FP90" s="35"/>
      <c r="FQ90" s="35"/>
      <c r="FR90" s="35"/>
      <c r="FS90" s="35"/>
      <c r="FT90" s="35"/>
      <c r="FU90" s="35"/>
      <c r="FV90" s="35"/>
      <c r="FW90" s="35"/>
      <c r="FX90" s="35"/>
      <c r="FY90" s="35"/>
      <c r="FZ90" s="35"/>
      <c r="GA90" s="35"/>
      <c r="GB90" s="6"/>
      <c r="GC90" s="6"/>
      <c r="GD90" s="6">
        <v>100709.31</v>
      </c>
      <c r="GE90" s="6"/>
      <c r="GF90" s="6"/>
    </row>
    <row r="91" spans="2:188" ht="15" customHeight="1" x14ac:dyDescent="0.3">
      <c r="B91" s="93"/>
      <c r="C91" s="93"/>
      <c r="D91" s="93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  <c r="AH91" s="93"/>
      <c r="AI91" s="93"/>
      <c r="AJ91" s="93"/>
      <c r="AK91" s="93"/>
      <c r="AL91" s="93"/>
      <c r="AM91" s="93"/>
      <c r="AN91" s="35" t="s">
        <v>74</v>
      </c>
      <c r="AO91" s="35"/>
      <c r="AP91" s="35"/>
      <c r="AQ91" s="35"/>
      <c r="AR91" s="35"/>
      <c r="AS91" s="35"/>
      <c r="AT91" s="35"/>
      <c r="AU91" s="35"/>
      <c r="AV91" s="35"/>
      <c r="AW91" s="35"/>
      <c r="AX91" s="35" t="s">
        <v>88</v>
      </c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8">
        <v>33650</v>
      </c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  <c r="BX91" s="38">
        <v>34450</v>
      </c>
      <c r="BY91" s="38"/>
      <c r="BZ91" s="38"/>
      <c r="CA91" s="38"/>
      <c r="CB91" s="38"/>
      <c r="CC91" s="38"/>
      <c r="CD91" s="38"/>
      <c r="CE91" s="38"/>
      <c r="CF91" s="38"/>
      <c r="CG91" s="38"/>
      <c r="CH91" s="38"/>
      <c r="CI91" s="38"/>
      <c r="CJ91" s="91">
        <f t="shared" si="0"/>
        <v>1.0237741456166418</v>
      </c>
      <c r="CK91" s="91"/>
      <c r="CL91" s="91"/>
      <c r="CM91" s="91"/>
      <c r="CN91" s="91"/>
      <c r="CO91" s="91"/>
      <c r="CP91" s="91"/>
      <c r="CQ91" s="91"/>
      <c r="CR91" s="91"/>
      <c r="CS91" s="91"/>
      <c r="CT91" s="91"/>
      <c r="CU91" s="40">
        <v>100</v>
      </c>
      <c r="CV91" s="40"/>
      <c r="CW91" s="40"/>
      <c r="CX91" s="40"/>
      <c r="CY91" s="40"/>
      <c r="CZ91" s="40"/>
      <c r="DA91" s="40"/>
      <c r="DB91" s="40"/>
      <c r="DC91" s="40"/>
      <c r="DD91" s="40"/>
      <c r="DE91" s="40"/>
      <c r="DF91" s="40"/>
      <c r="DG91" s="40"/>
      <c r="DH91" s="40"/>
      <c r="DI91" s="40"/>
      <c r="DJ91" s="40"/>
      <c r="DK91" s="38">
        <v>77280</v>
      </c>
      <c r="DL91" s="35"/>
      <c r="DM91" s="35"/>
      <c r="DN91" s="35"/>
      <c r="DO91" s="35"/>
      <c r="DP91" s="35"/>
      <c r="DQ91" s="35"/>
      <c r="DR91" s="35"/>
      <c r="DS91" s="35"/>
      <c r="DT91" s="35"/>
      <c r="DU91" s="35"/>
      <c r="DV91" s="35"/>
      <c r="DW91" s="35"/>
      <c r="DX91" s="35"/>
      <c r="DY91" s="38">
        <v>90461.49</v>
      </c>
      <c r="DZ91" s="35"/>
      <c r="EA91" s="35"/>
      <c r="EB91" s="35"/>
      <c r="EC91" s="35"/>
      <c r="ED91" s="35"/>
      <c r="EE91" s="35"/>
      <c r="EF91" s="35"/>
      <c r="EG91" s="35"/>
      <c r="EH91" s="35"/>
      <c r="EI91" s="35"/>
      <c r="EJ91" s="35"/>
      <c r="EK91" s="91">
        <f t="shared" si="1"/>
        <v>1.1705679347826088</v>
      </c>
      <c r="EL91" s="91"/>
      <c r="EM91" s="91"/>
      <c r="EN91" s="91"/>
      <c r="EO91" s="91"/>
      <c r="EP91" s="91"/>
      <c r="EQ91" s="91"/>
      <c r="ER91" s="91"/>
      <c r="ES91" s="91"/>
      <c r="ET91" s="91"/>
      <c r="EU91" s="91"/>
      <c r="EV91" s="40">
        <v>100</v>
      </c>
      <c r="EW91" s="40"/>
      <c r="EX91" s="40"/>
      <c r="EY91" s="40"/>
      <c r="EZ91" s="40"/>
      <c r="FA91" s="40"/>
      <c r="FB91" s="40"/>
      <c r="FC91" s="40"/>
      <c r="FD91" s="40"/>
      <c r="FE91" s="40"/>
      <c r="FF91" s="40"/>
      <c r="FG91" s="40"/>
      <c r="FH91" s="40"/>
      <c r="FI91" s="40"/>
      <c r="FJ91" s="40"/>
      <c r="FK91" s="40"/>
      <c r="FL91" s="35"/>
      <c r="FM91" s="35"/>
      <c r="FN91" s="35"/>
      <c r="FO91" s="35"/>
      <c r="FP91" s="35"/>
      <c r="FQ91" s="35"/>
      <c r="FR91" s="35"/>
      <c r="FS91" s="35"/>
      <c r="FT91" s="35"/>
      <c r="FU91" s="35"/>
      <c r="FV91" s="35"/>
      <c r="FW91" s="35"/>
      <c r="FX91" s="35"/>
      <c r="FY91" s="35"/>
      <c r="FZ91" s="35"/>
      <c r="GA91" s="35"/>
      <c r="GB91" s="6"/>
      <c r="GC91" s="6"/>
      <c r="GD91" s="6">
        <v>8955.44</v>
      </c>
      <c r="GE91" s="6"/>
      <c r="GF91" s="6"/>
    </row>
    <row r="92" spans="2:188" ht="15" customHeight="1" x14ac:dyDescent="0.3"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35" t="s">
        <v>75</v>
      </c>
      <c r="AO92" s="35"/>
      <c r="AP92" s="35"/>
      <c r="AQ92" s="35"/>
      <c r="AR92" s="35"/>
      <c r="AS92" s="35"/>
      <c r="AT92" s="35"/>
      <c r="AU92" s="35"/>
      <c r="AV92" s="35"/>
      <c r="AW92" s="35"/>
      <c r="AX92" s="35" t="s">
        <v>88</v>
      </c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  <c r="BJ92" s="38">
        <v>10112</v>
      </c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38">
        <v>2958</v>
      </c>
      <c r="BY92" s="38"/>
      <c r="BZ92" s="38"/>
      <c r="CA92" s="38"/>
      <c r="CB92" s="38"/>
      <c r="CC92" s="38"/>
      <c r="CD92" s="38"/>
      <c r="CE92" s="38"/>
      <c r="CF92" s="38"/>
      <c r="CG92" s="38"/>
      <c r="CH92" s="38"/>
      <c r="CI92" s="38"/>
      <c r="CJ92" s="91">
        <f t="shared" si="0"/>
        <v>0.29252373417721517</v>
      </c>
      <c r="CK92" s="91"/>
      <c r="CL92" s="91"/>
      <c r="CM92" s="91"/>
      <c r="CN92" s="91"/>
      <c r="CO92" s="91"/>
      <c r="CP92" s="91"/>
      <c r="CQ92" s="91"/>
      <c r="CR92" s="91"/>
      <c r="CS92" s="91"/>
      <c r="CT92" s="91"/>
      <c r="CU92" s="40">
        <v>100</v>
      </c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/>
      <c r="DG92" s="40"/>
      <c r="DH92" s="40"/>
      <c r="DI92" s="40"/>
      <c r="DJ92" s="40"/>
      <c r="DK92" s="38">
        <v>39176</v>
      </c>
      <c r="DL92" s="35"/>
      <c r="DM92" s="35"/>
      <c r="DN92" s="35"/>
      <c r="DO92" s="35"/>
      <c r="DP92" s="35"/>
      <c r="DQ92" s="35"/>
      <c r="DR92" s="35"/>
      <c r="DS92" s="35"/>
      <c r="DT92" s="35"/>
      <c r="DU92" s="35"/>
      <c r="DV92" s="35"/>
      <c r="DW92" s="35"/>
      <c r="DX92" s="35"/>
      <c r="DY92" s="38">
        <v>30424.53</v>
      </c>
      <c r="DZ92" s="35"/>
      <c r="EA92" s="35"/>
      <c r="EB92" s="35"/>
      <c r="EC92" s="35"/>
      <c r="ED92" s="35"/>
      <c r="EE92" s="35"/>
      <c r="EF92" s="35"/>
      <c r="EG92" s="35"/>
      <c r="EH92" s="35"/>
      <c r="EI92" s="35"/>
      <c r="EJ92" s="35"/>
      <c r="EK92" s="91">
        <f t="shared" si="1"/>
        <v>0.77661144578313246</v>
      </c>
      <c r="EL92" s="91"/>
      <c r="EM92" s="91"/>
      <c r="EN92" s="91"/>
      <c r="EO92" s="91"/>
      <c r="EP92" s="91"/>
      <c r="EQ92" s="91"/>
      <c r="ER92" s="91"/>
      <c r="ES92" s="91"/>
      <c r="ET92" s="91"/>
      <c r="EU92" s="91"/>
      <c r="EV92" s="40">
        <v>100</v>
      </c>
      <c r="EW92" s="40"/>
      <c r="EX92" s="40"/>
      <c r="EY92" s="40"/>
      <c r="EZ92" s="40"/>
      <c r="FA92" s="40"/>
      <c r="FB92" s="40"/>
      <c r="FC92" s="40"/>
      <c r="FD92" s="40"/>
      <c r="FE92" s="40"/>
      <c r="FF92" s="40"/>
      <c r="FG92" s="40"/>
      <c r="FH92" s="40"/>
      <c r="FI92" s="40"/>
      <c r="FJ92" s="40"/>
      <c r="FK92" s="40"/>
      <c r="FL92" s="35"/>
      <c r="FM92" s="35"/>
      <c r="FN92" s="35"/>
      <c r="FO92" s="35"/>
      <c r="FP92" s="35"/>
      <c r="FQ92" s="35"/>
      <c r="FR92" s="35"/>
      <c r="FS92" s="35"/>
      <c r="FT92" s="35"/>
      <c r="FU92" s="35"/>
      <c r="FV92" s="35"/>
      <c r="FW92" s="35"/>
      <c r="FX92" s="35"/>
      <c r="FY92" s="35"/>
      <c r="FZ92" s="35"/>
      <c r="GA92" s="35"/>
      <c r="GB92" s="6"/>
      <c r="GC92" s="6"/>
      <c r="GD92" s="6">
        <v>7004.75</v>
      </c>
      <c r="GE92" s="6"/>
      <c r="GF92" s="6"/>
    </row>
    <row r="93" spans="2:188" ht="27" customHeight="1" x14ac:dyDescent="0.3"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35" t="s">
        <v>76</v>
      </c>
      <c r="AO93" s="35"/>
      <c r="AP93" s="35"/>
      <c r="AQ93" s="35"/>
      <c r="AR93" s="35"/>
      <c r="AS93" s="35"/>
      <c r="AT93" s="35"/>
      <c r="AU93" s="35"/>
      <c r="AV93" s="35"/>
      <c r="AW93" s="35"/>
      <c r="AX93" s="35" t="s">
        <v>88</v>
      </c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8">
        <v>33477.599999999999</v>
      </c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38">
        <v>1624.4</v>
      </c>
      <c r="BY93" s="38"/>
      <c r="BZ93" s="38"/>
      <c r="CA93" s="38"/>
      <c r="CB93" s="38"/>
      <c r="CC93" s="38"/>
      <c r="CD93" s="38"/>
      <c r="CE93" s="38"/>
      <c r="CF93" s="38"/>
      <c r="CG93" s="38"/>
      <c r="CH93" s="38"/>
      <c r="CI93" s="38"/>
      <c r="CJ93" s="91">
        <f t="shared" si="0"/>
        <v>4.8521996797858874E-2</v>
      </c>
      <c r="CK93" s="91"/>
      <c r="CL93" s="91"/>
      <c r="CM93" s="91"/>
      <c r="CN93" s="91"/>
      <c r="CO93" s="91"/>
      <c r="CP93" s="91"/>
      <c r="CQ93" s="91"/>
      <c r="CR93" s="91"/>
      <c r="CS93" s="91"/>
      <c r="CT93" s="91"/>
      <c r="CU93" s="40">
        <v>100</v>
      </c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  <c r="DJ93" s="40"/>
      <c r="DK93" s="38">
        <v>71630.7</v>
      </c>
      <c r="DL93" s="35"/>
      <c r="DM93" s="35"/>
      <c r="DN93" s="35"/>
      <c r="DO93" s="35"/>
      <c r="DP93" s="35"/>
      <c r="DQ93" s="35"/>
      <c r="DR93" s="35"/>
      <c r="DS93" s="35"/>
      <c r="DT93" s="35"/>
      <c r="DU93" s="35"/>
      <c r="DV93" s="35"/>
      <c r="DW93" s="35"/>
      <c r="DX93" s="35"/>
      <c r="DY93" s="38">
        <v>58693.45</v>
      </c>
      <c r="DZ93" s="35"/>
      <c r="EA93" s="35"/>
      <c r="EB93" s="35"/>
      <c r="EC93" s="35"/>
      <c r="ED93" s="35"/>
      <c r="EE93" s="35"/>
      <c r="EF93" s="35"/>
      <c r="EG93" s="35"/>
      <c r="EH93" s="35"/>
      <c r="EI93" s="35"/>
      <c r="EJ93" s="35"/>
      <c r="EK93" s="91">
        <f t="shared" si="1"/>
        <v>0.81938959133444178</v>
      </c>
      <c r="EL93" s="91"/>
      <c r="EM93" s="91"/>
      <c r="EN93" s="91"/>
      <c r="EO93" s="91"/>
      <c r="EP93" s="91"/>
      <c r="EQ93" s="91"/>
      <c r="ER93" s="91"/>
      <c r="ES93" s="91"/>
      <c r="ET93" s="91"/>
      <c r="EU93" s="91"/>
      <c r="EV93" s="40">
        <v>100</v>
      </c>
      <c r="EW93" s="40"/>
      <c r="EX93" s="40"/>
      <c r="EY93" s="40"/>
      <c r="EZ93" s="40"/>
      <c r="FA93" s="40"/>
      <c r="FB93" s="40"/>
      <c r="FC93" s="40"/>
      <c r="FD93" s="40"/>
      <c r="FE93" s="40"/>
      <c r="FF93" s="40"/>
      <c r="FG93" s="40"/>
      <c r="FH93" s="40"/>
      <c r="FI93" s="40"/>
      <c r="FJ93" s="40"/>
      <c r="FK93" s="40"/>
      <c r="FL93" s="35"/>
      <c r="FM93" s="35"/>
      <c r="FN93" s="35"/>
      <c r="FO93" s="35"/>
      <c r="FP93" s="35"/>
      <c r="FQ93" s="35"/>
      <c r="FR93" s="35"/>
      <c r="FS93" s="35"/>
      <c r="FT93" s="35"/>
      <c r="FU93" s="35"/>
      <c r="FV93" s="35"/>
      <c r="FW93" s="35"/>
      <c r="FX93" s="35"/>
      <c r="FY93" s="35"/>
      <c r="FZ93" s="35"/>
      <c r="GA93" s="35"/>
      <c r="GB93" s="6"/>
      <c r="GC93" s="6"/>
      <c r="GD93" s="6">
        <v>8419.66</v>
      </c>
      <c r="GE93" s="6"/>
      <c r="GF93" s="6"/>
    </row>
    <row r="94" spans="2:188" s="11" customFormat="1" ht="39" customHeight="1" x14ac:dyDescent="0.3">
      <c r="B94" s="94" t="s">
        <v>77</v>
      </c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89" t="s">
        <v>78</v>
      </c>
      <c r="AO94" s="89"/>
      <c r="AP94" s="89"/>
      <c r="AQ94" s="89"/>
      <c r="AR94" s="89"/>
      <c r="AS94" s="89"/>
      <c r="AT94" s="89"/>
      <c r="AU94" s="89"/>
      <c r="AV94" s="89"/>
      <c r="AW94" s="89"/>
      <c r="AX94" s="35" t="s">
        <v>88</v>
      </c>
      <c r="AY94" s="35"/>
      <c r="AZ94" s="35"/>
      <c r="BA94" s="35"/>
      <c r="BB94" s="35"/>
      <c r="BC94" s="35"/>
      <c r="BD94" s="35"/>
      <c r="BE94" s="35"/>
      <c r="BF94" s="35"/>
      <c r="BG94" s="35"/>
      <c r="BH94" s="35"/>
      <c r="BI94" s="35"/>
      <c r="BJ94" s="40">
        <v>3700</v>
      </c>
      <c r="BK94" s="40"/>
      <c r="BL94" s="40"/>
      <c r="BM94" s="40"/>
      <c r="BN94" s="40"/>
      <c r="BO94" s="40"/>
      <c r="BP94" s="40"/>
      <c r="BQ94" s="40"/>
      <c r="BR94" s="40"/>
      <c r="BS94" s="40"/>
      <c r="BT94" s="40"/>
      <c r="BU94" s="40"/>
      <c r="BV94" s="40"/>
      <c r="BW94" s="40"/>
      <c r="BX94" s="40">
        <v>8085.76</v>
      </c>
      <c r="BY94" s="40"/>
      <c r="BZ94" s="40"/>
      <c r="CA94" s="40"/>
      <c r="CB94" s="40"/>
      <c r="CC94" s="40"/>
      <c r="CD94" s="40"/>
      <c r="CE94" s="40"/>
      <c r="CF94" s="40"/>
      <c r="CG94" s="40"/>
      <c r="CH94" s="40"/>
      <c r="CI94" s="40"/>
      <c r="CJ94" s="91">
        <f>BX94/BJ94</f>
        <v>2.1853405405405404</v>
      </c>
      <c r="CK94" s="91"/>
      <c r="CL94" s="91"/>
      <c r="CM94" s="91"/>
      <c r="CN94" s="91"/>
      <c r="CO94" s="91"/>
      <c r="CP94" s="91"/>
      <c r="CQ94" s="91"/>
      <c r="CR94" s="91"/>
      <c r="CS94" s="91"/>
      <c r="CT94" s="91"/>
      <c r="CU94" s="92">
        <v>100</v>
      </c>
      <c r="CV94" s="92"/>
      <c r="CW94" s="92"/>
      <c r="CX94" s="92"/>
      <c r="CY94" s="92"/>
      <c r="CZ94" s="92"/>
      <c r="DA94" s="92"/>
      <c r="DB94" s="92"/>
      <c r="DC94" s="92"/>
      <c r="DD94" s="92"/>
      <c r="DE94" s="92"/>
      <c r="DF94" s="92"/>
      <c r="DG94" s="92"/>
      <c r="DH94" s="92"/>
      <c r="DI94" s="92"/>
      <c r="DJ94" s="92"/>
      <c r="DK94" s="40">
        <v>23700</v>
      </c>
      <c r="DL94" s="40"/>
      <c r="DM94" s="40"/>
      <c r="DN94" s="40"/>
      <c r="DO94" s="40"/>
      <c r="DP94" s="40"/>
      <c r="DQ94" s="40"/>
      <c r="DR94" s="40"/>
      <c r="DS94" s="40"/>
      <c r="DT94" s="40"/>
      <c r="DU94" s="40"/>
      <c r="DV94" s="40"/>
      <c r="DW94" s="40"/>
      <c r="DX94" s="40"/>
      <c r="DY94" s="40">
        <v>59158.83</v>
      </c>
      <c r="DZ94" s="40"/>
      <c r="EA94" s="40"/>
      <c r="EB94" s="40"/>
      <c r="EC94" s="40"/>
      <c r="ED94" s="40"/>
      <c r="EE94" s="40"/>
      <c r="EF94" s="40"/>
      <c r="EG94" s="40"/>
      <c r="EH94" s="40"/>
      <c r="EI94" s="40"/>
      <c r="EJ94" s="40"/>
      <c r="EK94" s="91">
        <f t="shared" si="1"/>
        <v>2.4961531645569619</v>
      </c>
      <c r="EL94" s="91"/>
      <c r="EM94" s="91"/>
      <c r="EN94" s="91"/>
      <c r="EO94" s="91"/>
      <c r="EP94" s="91"/>
      <c r="EQ94" s="91"/>
      <c r="ER94" s="91"/>
      <c r="ES94" s="91"/>
      <c r="ET94" s="91"/>
      <c r="EU94" s="91"/>
      <c r="EV94" s="92">
        <v>100</v>
      </c>
      <c r="EW94" s="92"/>
      <c r="EX94" s="92"/>
      <c r="EY94" s="92"/>
      <c r="EZ94" s="92"/>
      <c r="FA94" s="92"/>
      <c r="FB94" s="92"/>
      <c r="FC94" s="92"/>
      <c r="FD94" s="92"/>
      <c r="FE94" s="92"/>
      <c r="FF94" s="92"/>
      <c r="FG94" s="92"/>
      <c r="FH94" s="92"/>
      <c r="FI94" s="92"/>
      <c r="FJ94" s="92"/>
      <c r="FK94" s="92"/>
      <c r="FL94" s="89"/>
      <c r="FM94" s="89"/>
      <c r="FN94" s="89"/>
      <c r="FO94" s="89"/>
      <c r="FP94" s="89"/>
      <c r="FQ94" s="89"/>
      <c r="FR94" s="89"/>
      <c r="FS94" s="89"/>
      <c r="FT94" s="89"/>
      <c r="FU94" s="89"/>
      <c r="FV94" s="89"/>
      <c r="FW94" s="89"/>
      <c r="FX94" s="89"/>
      <c r="FY94" s="89"/>
      <c r="FZ94" s="89"/>
      <c r="GA94" s="89"/>
      <c r="GB94" s="8"/>
      <c r="GC94" s="8"/>
      <c r="GD94" s="8">
        <v>14305.32</v>
      </c>
      <c r="GE94" s="8"/>
      <c r="GF94" s="8"/>
    </row>
    <row r="95" spans="2:188" ht="80.25" customHeight="1" x14ac:dyDescent="0.3">
      <c r="B95" s="48" t="s">
        <v>109</v>
      </c>
      <c r="C95" s="48"/>
      <c r="D95" s="48"/>
      <c r="E95" s="48"/>
      <c r="F95" s="48"/>
      <c r="G95" s="37" t="s">
        <v>45</v>
      </c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5"/>
      <c r="BL95" s="35"/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  <c r="BY95" s="35"/>
      <c r="BZ95" s="35"/>
      <c r="CA95" s="35"/>
      <c r="CB95" s="35"/>
      <c r="CC95" s="35"/>
      <c r="CD95" s="35"/>
      <c r="CE95" s="35"/>
      <c r="CF95" s="35"/>
      <c r="CG95" s="35"/>
      <c r="CH95" s="35"/>
      <c r="CI95" s="35"/>
      <c r="CJ95" s="35"/>
      <c r="CK95" s="35"/>
      <c r="CL95" s="35"/>
      <c r="CM95" s="35"/>
      <c r="CN95" s="35"/>
      <c r="CO95" s="35"/>
      <c r="CP95" s="35"/>
      <c r="CQ95" s="35"/>
      <c r="CR95" s="35"/>
      <c r="CS95" s="35"/>
      <c r="CT95" s="35"/>
      <c r="CU95" s="40"/>
      <c r="CV95" s="40"/>
      <c r="CW95" s="40"/>
      <c r="CX95" s="40"/>
      <c r="CY95" s="40"/>
      <c r="CZ95" s="40"/>
      <c r="DA95" s="40"/>
      <c r="DB95" s="40"/>
      <c r="DC95" s="40"/>
      <c r="DD95" s="40"/>
      <c r="DE95" s="40"/>
      <c r="DF95" s="40"/>
      <c r="DG95" s="40"/>
      <c r="DH95" s="40"/>
      <c r="DI95" s="40"/>
      <c r="DJ95" s="40"/>
      <c r="DK95" s="35"/>
      <c r="DL95" s="35"/>
      <c r="DM95" s="35"/>
      <c r="DN95" s="35"/>
      <c r="DO95" s="35"/>
      <c r="DP95" s="35"/>
      <c r="DQ95" s="35"/>
      <c r="DR95" s="35"/>
      <c r="DS95" s="35"/>
      <c r="DT95" s="35"/>
      <c r="DU95" s="35"/>
      <c r="DV95" s="35"/>
      <c r="DW95" s="35"/>
      <c r="DX95" s="35"/>
      <c r="DY95" s="35"/>
      <c r="DZ95" s="35"/>
      <c r="EA95" s="35"/>
      <c r="EB95" s="35"/>
      <c r="EC95" s="35"/>
      <c r="ED95" s="35"/>
      <c r="EE95" s="35"/>
      <c r="EF95" s="35"/>
      <c r="EG95" s="35"/>
      <c r="EH95" s="35"/>
      <c r="EI95" s="35"/>
      <c r="EJ95" s="35"/>
      <c r="EK95" s="35"/>
      <c r="EL95" s="35"/>
      <c r="EM95" s="35"/>
      <c r="EN95" s="35"/>
      <c r="EO95" s="35"/>
      <c r="EP95" s="35"/>
      <c r="EQ95" s="35"/>
      <c r="ER95" s="35"/>
      <c r="ES95" s="35"/>
      <c r="ET95" s="35"/>
      <c r="EU95" s="35"/>
      <c r="EV95" s="39">
        <v>1</v>
      </c>
      <c r="EW95" s="39"/>
      <c r="EX95" s="39"/>
      <c r="EY95" s="39"/>
      <c r="EZ95" s="39"/>
      <c r="FA95" s="39"/>
      <c r="FB95" s="39"/>
      <c r="FC95" s="39"/>
      <c r="FD95" s="39"/>
      <c r="FE95" s="39"/>
      <c r="FF95" s="39"/>
      <c r="FG95" s="39"/>
      <c r="FH95" s="39"/>
      <c r="FI95" s="39"/>
      <c r="FJ95" s="39"/>
      <c r="FK95" s="39"/>
      <c r="FL95" s="41"/>
      <c r="FM95" s="41"/>
      <c r="FN95" s="41"/>
      <c r="FO95" s="41"/>
      <c r="FP95" s="41"/>
      <c r="FQ95" s="41"/>
      <c r="FR95" s="41"/>
      <c r="FS95" s="41"/>
      <c r="FT95" s="41"/>
      <c r="FU95" s="41"/>
      <c r="FV95" s="41"/>
      <c r="FW95" s="41"/>
      <c r="FX95" s="41"/>
      <c r="FY95" s="41"/>
      <c r="FZ95" s="41"/>
      <c r="GA95" s="41"/>
      <c r="GB95" s="6"/>
      <c r="GC95" s="6"/>
      <c r="GD95" s="6"/>
      <c r="GE95" s="6"/>
      <c r="GF95" s="6"/>
    </row>
    <row r="96" spans="2:188" ht="15" customHeight="1" x14ac:dyDescent="0.3">
      <c r="B96" s="42" t="s">
        <v>18</v>
      </c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35" t="s">
        <v>19</v>
      </c>
      <c r="AO96" s="35"/>
      <c r="AP96" s="35"/>
      <c r="AQ96" s="35"/>
      <c r="AR96" s="35"/>
      <c r="AS96" s="35"/>
      <c r="AT96" s="35"/>
      <c r="AU96" s="35"/>
      <c r="AV96" s="35"/>
      <c r="AW96" s="35"/>
      <c r="AX96" s="35" t="s">
        <v>81</v>
      </c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38"/>
      <c r="CI96" s="38"/>
      <c r="CJ96" s="39"/>
      <c r="CK96" s="39"/>
      <c r="CL96" s="39"/>
      <c r="CM96" s="39"/>
      <c r="CN96" s="39"/>
      <c r="CO96" s="39"/>
      <c r="CP96" s="39"/>
      <c r="CQ96" s="39"/>
      <c r="CR96" s="39"/>
      <c r="CS96" s="39"/>
      <c r="CT96" s="39"/>
      <c r="CU96" s="40"/>
      <c r="CV96" s="40"/>
      <c r="CW96" s="40"/>
      <c r="CX96" s="40"/>
      <c r="CY96" s="40"/>
      <c r="CZ96" s="40"/>
      <c r="DA96" s="40"/>
      <c r="DB96" s="40"/>
      <c r="DC96" s="40"/>
      <c r="DD96" s="40"/>
      <c r="DE96" s="40"/>
      <c r="DF96" s="40"/>
      <c r="DG96" s="40"/>
      <c r="DH96" s="40"/>
      <c r="DI96" s="40"/>
      <c r="DJ96" s="40"/>
      <c r="DK96" s="45">
        <v>737612.3</v>
      </c>
      <c r="DL96" s="45"/>
      <c r="DM96" s="45"/>
      <c r="DN96" s="45"/>
      <c r="DO96" s="45"/>
      <c r="DP96" s="45"/>
      <c r="DQ96" s="45"/>
      <c r="DR96" s="45"/>
      <c r="DS96" s="45"/>
      <c r="DT96" s="45"/>
      <c r="DU96" s="45"/>
      <c r="DV96" s="45"/>
      <c r="DW96" s="45"/>
      <c r="DX96" s="45"/>
      <c r="DY96" s="45">
        <f>DY98+DY99+DY107</f>
        <v>864883.53</v>
      </c>
      <c r="DZ96" s="45"/>
      <c r="EA96" s="45"/>
      <c r="EB96" s="45"/>
      <c r="EC96" s="45"/>
      <c r="ED96" s="45"/>
      <c r="EE96" s="45"/>
      <c r="EF96" s="45"/>
      <c r="EG96" s="45"/>
      <c r="EH96" s="45"/>
      <c r="EI96" s="45"/>
      <c r="EJ96" s="45"/>
      <c r="EK96" s="46">
        <f>DY96/DK96</f>
        <v>1.1725448857075729</v>
      </c>
      <c r="EL96" s="46"/>
      <c r="EM96" s="46"/>
      <c r="EN96" s="46"/>
      <c r="EO96" s="46"/>
      <c r="EP96" s="46"/>
      <c r="EQ96" s="46"/>
      <c r="ER96" s="46"/>
      <c r="ES96" s="46"/>
      <c r="ET96" s="46"/>
      <c r="EU96" s="46"/>
      <c r="EV96" s="40"/>
      <c r="EW96" s="40"/>
      <c r="EX96" s="40"/>
      <c r="EY96" s="40"/>
      <c r="EZ96" s="40"/>
      <c r="FA96" s="40"/>
      <c r="FB96" s="40"/>
      <c r="FC96" s="40"/>
      <c r="FD96" s="40"/>
      <c r="FE96" s="40"/>
      <c r="FF96" s="40"/>
      <c r="FG96" s="40"/>
      <c r="FH96" s="40"/>
      <c r="FI96" s="40"/>
      <c r="FJ96" s="40"/>
      <c r="FK96" s="40"/>
      <c r="FL96" s="35"/>
      <c r="FM96" s="35"/>
      <c r="FN96" s="35"/>
      <c r="FO96" s="35"/>
      <c r="FP96" s="35"/>
      <c r="FQ96" s="35"/>
      <c r="FR96" s="35"/>
      <c r="FS96" s="35"/>
      <c r="FT96" s="35"/>
      <c r="FU96" s="35"/>
      <c r="FV96" s="35"/>
      <c r="FW96" s="35"/>
      <c r="FX96" s="35"/>
      <c r="FY96" s="35"/>
      <c r="FZ96" s="35"/>
      <c r="GA96" s="35"/>
      <c r="GB96" s="6"/>
      <c r="GC96" s="6"/>
      <c r="GD96" s="6"/>
      <c r="GE96" s="6"/>
      <c r="GF96" s="6"/>
    </row>
    <row r="97" spans="2:188" ht="15" customHeight="1" x14ac:dyDescent="0.3">
      <c r="B97" s="42" t="s">
        <v>20</v>
      </c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38"/>
      <c r="BZ97" s="38"/>
      <c r="CA97" s="38"/>
      <c r="CB97" s="38"/>
      <c r="CC97" s="38"/>
      <c r="CD97" s="38"/>
      <c r="CE97" s="38"/>
      <c r="CF97" s="38"/>
      <c r="CG97" s="38"/>
      <c r="CH97" s="38"/>
      <c r="CI97" s="38"/>
      <c r="CJ97" s="35"/>
      <c r="CK97" s="35"/>
      <c r="CL97" s="35"/>
      <c r="CM97" s="35"/>
      <c r="CN97" s="35"/>
      <c r="CO97" s="35"/>
      <c r="CP97" s="35"/>
      <c r="CQ97" s="35"/>
      <c r="CR97" s="35"/>
      <c r="CS97" s="35"/>
      <c r="CT97" s="35"/>
      <c r="CU97" s="40"/>
      <c r="CV97" s="40"/>
      <c r="CW97" s="40"/>
      <c r="CX97" s="40"/>
      <c r="CY97" s="40"/>
      <c r="CZ97" s="40"/>
      <c r="DA97" s="40"/>
      <c r="DB97" s="40"/>
      <c r="DC97" s="40"/>
      <c r="DD97" s="40"/>
      <c r="DE97" s="40"/>
      <c r="DF97" s="40"/>
      <c r="DG97" s="40"/>
      <c r="DH97" s="40"/>
      <c r="DI97" s="40"/>
      <c r="DJ97" s="40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6"/>
      <c r="EL97" s="46"/>
      <c r="EM97" s="46"/>
      <c r="EN97" s="46"/>
      <c r="EO97" s="46"/>
      <c r="EP97" s="46"/>
      <c r="EQ97" s="46"/>
      <c r="ER97" s="46"/>
      <c r="ES97" s="46"/>
      <c r="ET97" s="46"/>
      <c r="EU97" s="46"/>
      <c r="EV97" s="40"/>
      <c r="EW97" s="40"/>
      <c r="EX97" s="40"/>
      <c r="EY97" s="40"/>
      <c r="EZ97" s="40"/>
      <c r="FA97" s="40"/>
      <c r="FB97" s="40"/>
      <c r="FC97" s="40"/>
      <c r="FD97" s="40"/>
      <c r="FE97" s="40"/>
      <c r="FF97" s="40"/>
      <c r="FG97" s="40"/>
      <c r="FH97" s="40"/>
      <c r="FI97" s="40"/>
      <c r="FJ97" s="40"/>
      <c r="FK97" s="40"/>
      <c r="FL97" s="41"/>
      <c r="FM97" s="41"/>
      <c r="FN97" s="41"/>
      <c r="FO97" s="41"/>
      <c r="FP97" s="41"/>
      <c r="FQ97" s="41"/>
      <c r="FR97" s="41"/>
      <c r="FS97" s="41"/>
      <c r="FT97" s="41"/>
      <c r="FU97" s="41"/>
      <c r="FV97" s="41"/>
      <c r="FW97" s="41"/>
      <c r="FX97" s="41"/>
      <c r="FY97" s="41"/>
      <c r="FZ97" s="41"/>
      <c r="GA97" s="41"/>
      <c r="GB97" s="6"/>
      <c r="GC97" s="6"/>
      <c r="GD97" s="6"/>
      <c r="GE97" s="6"/>
      <c r="GF97" s="6"/>
    </row>
    <row r="98" spans="2:188" s="14" customFormat="1" ht="14.25" customHeight="1" x14ac:dyDescent="0.3">
      <c r="B98" s="95" t="s">
        <v>21</v>
      </c>
      <c r="C98" s="95"/>
      <c r="D98" s="95"/>
      <c r="E98" s="95"/>
      <c r="F98" s="95"/>
      <c r="G98" s="95"/>
      <c r="H98" s="95"/>
      <c r="I98" s="95"/>
      <c r="J98" s="95"/>
      <c r="K98" s="95"/>
      <c r="L98" s="95"/>
      <c r="M98" s="95"/>
      <c r="N98" s="95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  <c r="AC98" s="95"/>
      <c r="AD98" s="95"/>
      <c r="AE98" s="95"/>
      <c r="AF98" s="95"/>
      <c r="AG98" s="95"/>
      <c r="AH98" s="95"/>
      <c r="AI98" s="95"/>
      <c r="AJ98" s="95"/>
      <c r="AK98" s="95"/>
      <c r="AL98" s="95"/>
      <c r="AM98" s="95"/>
      <c r="AN98" s="66" t="s">
        <v>19</v>
      </c>
      <c r="AO98" s="66"/>
      <c r="AP98" s="66"/>
      <c r="AQ98" s="66"/>
      <c r="AR98" s="66"/>
      <c r="AS98" s="66"/>
      <c r="AT98" s="66"/>
      <c r="AU98" s="66"/>
      <c r="AV98" s="66"/>
      <c r="AW98" s="66"/>
      <c r="AX98" s="67" t="s">
        <v>81</v>
      </c>
      <c r="AY98" s="67"/>
      <c r="AZ98" s="67"/>
      <c r="BA98" s="67"/>
      <c r="BB98" s="67"/>
      <c r="BC98" s="67"/>
      <c r="BD98" s="67"/>
      <c r="BE98" s="67"/>
      <c r="BF98" s="67"/>
      <c r="BG98" s="67"/>
      <c r="BH98" s="67"/>
      <c r="BI98" s="67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68"/>
      <c r="CB98" s="68"/>
      <c r="CC98" s="68"/>
      <c r="CD98" s="68"/>
      <c r="CE98" s="68"/>
      <c r="CF98" s="68"/>
      <c r="CG98" s="68"/>
      <c r="CH98" s="68"/>
      <c r="CI98" s="68"/>
      <c r="CJ98" s="78"/>
      <c r="CK98" s="78"/>
      <c r="CL98" s="78"/>
      <c r="CM98" s="78"/>
      <c r="CN98" s="78"/>
      <c r="CO98" s="78"/>
      <c r="CP98" s="78"/>
      <c r="CQ98" s="78"/>
      <c r="CR98" s="78"/>
      <c r="CS98" s="78"/>
      <c r="CT98" s="78"/>
      <c r="CU98" s="79"/>
      <c r="CV98" s="79"/>
      <c r="CW98" s="79"/>
      <c r="CX98" s="79"/>
      <c r="CY98" s="79"/>
      <c r="CZ98" s="79"/>
      <c r="DA98" s="79"/>
      <c r="DB98" s="79"/>
      <c r="DC98" s="79"/>
      <c r="DD98" s="79"/>
      <c r="DE98" s="79"/>
      <c r="DF98" s="79"/>
      <c r="DG98" s="79"/>
      <c r="DH98" s="79"/>
      <c r="DI98" s="79"/>
      <c r="DJ98" s="79"/>
      <c r="DK98" s="68">
        <v>476757.5</v>
      </c>
      <c r="DL98" s="68"/>
      <c r="DM98" s="68"/>
      <c r="DN98" s="68"/>
      <c r="DO98" s="68"/>
      <c r="DP98" s="68"/>
      <c r="DQ98" s="68"/>
      <c r="DR98" s="68"/>
      <c r="DS98" s="68"/>
      <c r="DT98" s="68"/>
      <c r="DU98" s="68"/>
      <c r="DV98" s="68"/>
      <c r="DW98" s="68"/>
      <c r="DX98" s="68"/>
      <c r="DY98" s="68">
        <f>SUM(GB98:GF98)</f>
        <v>465491.89</v>
      </c>
      <c r="DZ98" s="68"/>
      <c r="EA98" s="68"/>
      <c r="EB98" s="68"/>
      <c r="EC98" s="68"/>
      <c r="ED98" s="68"/>
      <c r="EE98" s="68"/>
      <c r="EF98" s="68"/>
      <c r="EG98" s="68"/>
      <c r="EH98" s="68"/>
      <c r="EI98" s="68"/>
      <c r="EJ98" s="68"/>
      <c r="EK98" s="78">
        <f>DY98/DK98</f>
        <v>0.97637035599859467</v>
      </c>
      <c r="EL98" s="78"/>
      <c r="EM98" s="78"/>
      <c r="EN98" s="78"/>
      <c r="EO98" s="78"/>
      <c r="EP98" s="78"/>
      <c r="EQ98" s="78"/>
      <c r="ER98" s="78"/>
      <c r="ES98" s="78"/>
      <c r="ET98" s="78"/>
      <c r="EU98" s="78"/>
      <c r="EV98" s="79">
        <v>100</v>
      </c>
      <c r="EW98" s="79"/>
      <c r="EX98" s="79"/>
      <c r="EY98" s="79"/>
      <c r="EZ98" s="79"/>
      <c r="FA98" s="79"/>
      <c r="FB98" s="79"/>
      <c r="FC98" s="79"/>
      <c r="FD98" s="79"/>
      <c r="FE98" s="79"/>
      <c r="FF98" s="79"/>
      <c r="FG98" s="79"/>
      <c r="FH98" s="79"/>
      <c r="FI98" s="79"/>
      <c r="FJ98" s="79"/>
      <c r="FK98" s="79"/>
      <c r="FL98" s="47"/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  <c r="GB98" s="15">
        <v>211737.49</v>
      </c>
      <c r="GC98" s="15">
        <v>253754.4</v>
      </c>
      <c r="GD98" s="15">
        <v>0</v>
      </c>
      <c r="GE98" s="15">
        <v>0</v>
      </c>
      <c r="GF98" s="15"/>
    </row>
    <row r="99" spans="2:188" ht="26.25" customHeight="1" x14ac:dyDescent="0.3">
      <c r="B99" s="81" t="s">
        <v>27</v>
      </c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9" t="s">
        <v>69</v>
      </c>
      <c r="AO99" s="89"/>
      <c r="AP99" s="89"/>
      <c r="AQ99" s="89"/>
      <c r="AR99" s="89"/>
      <c r="AS99" s="89"/>
      <c r="AT99" s="89"/>
      <c r="AU99" s="89"/>
      <c r="AV99" s="89"/>
      <c r="AW99" s="89"/>
      <c r="AX99" s="35" t="s">
        <v>81</v>
      </c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40"/>
      <c r="CC99" s="40"/>
      <c r="CD99" s="40"/>
      <c r="CE99" s="40"/>
      <c r="CF99" s="40"/>
      <c r="CG99" s="40"/>
      <c r="CH99" s="40"/>
      <c r="CI99" s="40"/>
      <c r="CJ99" s="91"/>
      <c r="CK99" s="91"/>
      <c r="CL99" s="91"/>
      <c r="CM99" s="91"/>
      <c r="CN99" s="91"/>
      <c r="CO99" s="91"/>
      <c r="CP99" s="91"/>
      <c r="CQ99" s="91"/>
      <c r="CR99" s="91"/>
      <c r="CS99" s="91"/>
      <c r="CT99" s="91"/>
      <c r="CU99" s="40"/>
      <c r="CV99" s="40"/>
      <c r="CW99" s="40"/>
      <c r="CX99" s="40"/>
      <c r="CY99" s="40"/>
      <c r="CZ99" s="40"/>
      <c r="DA99" s="40"/>
      <c r="DB99" s="40"/>
      <c r="DC99" s="40"/>
      <c r="DD99" s="40"/>
      <c r="DE99" s="40"/>
      <c r="DF99" s="40"/>
      <c r="DG99" s="40"/>
      <c r="DH99" s="40"/>
      <c r="DI99" s="40"/>
      <c r="DJ99" s="40"/>
      <c r="DK99" s="40">
        <f>SUM(DK100:DK106)</f>
        <v>248854.80000000002</v>
      </c>
      <c r="DL99" s="40"/>
      <c r="DM99" s="40"/>
      <c r="DN99" s="40"/>
      <c r="DO99" s="40"/>
      <c r="DP99" s="40"/>
      <c r="DQ99" s="40"/>
      <c r="DR99" s="40"/>
      <c r="DS99" s="40"/>
      <c r="DT99" s="40"/>
      <c r="DU99" s="40"/>
      <c r="DV99" s="40"/>
      <c r="DW99" s="40"/>
      <c r="DX99" s="40"/>
      <c r="DY99" s="40">
        <f>SUM(DY100:DY106)</f>
        <v>287113.69</v>
      </c>
      <c r="DZ99" s="40"/>
      <c r="EA99" s="40"/>
      <c r="EB99" s="40"/>
      <c r="EC99" s="40"/>
      <c r="ED99" s="40"/>
      <c r="EE99" s="40"/>
      <c r="EF99" s="40"/>
      <c r="EG99" s="40"/>
      <c r="EH99" s="40"/>
      <c r="EI99" s="40"/>
      <c r="EJ99" s="40"/>
      <c r="EK99" s="91">
        <f t="shared" ref="EK99:EK107" si="2">DY99/DK99</f>
        <v>1.15373981132773</v>
      </c>
      <c r="EL99" s="91"/>
      <c r="EM99" s="91"/>
      <c r="EN99" s="91"/>
      <c r="EO99" s="91"/>
      <c r="EP99" s="91"/>
      <c r="EQ99" s="91"/>
      <c r="ER99" s="91"/>
      <c r="ES99" s="91"/>
      <c r="ET99" s="91"/>
      <c r="EU99" s="91"/>
      <c r="EV99" s="40"/>
      <c r="EW99" s="40"/>
      <c r="EX99" s="40"/>
      <c r="EY99" s="40"/>
      <c r="EZ99" s="40"/>
      <c r="FA99" s="40"/>
      <c r="FB99" s="40"/>
      <c r="FC99" s="40"/>
      <c r="FD99" s="40"/>
      <c r="FE99" s="40"/>
      <c r="FF99" s="40"/>
      <c r="FG99" s="40"/>
      <c r="FH99" s="40"/>
      <c r="FI99" s="40"/>
      <c r="FJ99" s="40"/>
      <c r="FK99" s="40"/>
      <c r="FL99" s="35"/>
      <c r="FM99" s="35"/>
      <c r="FN99" s="35"/>
      <c r="FO99" s="35"/>
      <c r="FP99" s="35"/>
      <c r="FQ99" s="35"/>
      <c r="FR99" s="35"/>
      <c r="FS99" s="35"/>
      <c r="FT99" s="35"/>
      <c r="FU99" s="35"/>
      <c r="FV99" s="35"/>
      <c r="FW99" s="35"/>
      <c r="FX99" s="35"/>
      <c r="FY99" s="35"/>
      <c r="FZ99" s="35"/>
      <c r="GA99" s="35"/>
      <c r="GB99" s="6"/>
      <c r="GC99" s="6"/>
      <c r="GD99" s="6"/>
      <c r="GE99" s="6"/>
      <c r="GF99" s="6"/>
    </row>
    <row r="100" spans="2:188" ht="15" customHeight="1" x14ac:dyDescent="0.3"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35" t="s">
        <v>70</v>
      </c>
      <c r="AO100" s="35"/>
      <c r="AP100" s="35"/>
      <c r="AQ100" s="35"/>
      <c r="AR100" s="35"/>
      <c r="AS100" s="35"/>
      <c r="AT100" s="35"/>
      <c r="AU100" s="35"/>
      <c r="AV100" s="35"/>
      <c r="AW100" s="35"/>
      <c r="AX100" s="35" t="s">
        <v>81</v>
      </c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40"/>
      <c r="CC100" s="40"/>
      <c r="CD100" s="40"/>
      <c r="CE100" s="40"/>
      <c r="CF100" s="40"/>
      <c r="CG100" s="40"/>
      <c r="CH100" s="40"/>
      <c r="CI100" s="40"/>
      <c r="CJ100" s="91"/>
      <c r="CK100" s="91"/>
      <c r="CL100" s="91"/>
      <c r="CM100" s="91"/>
      <c r="CN100" s="91"/>
      <c r="CO100" s="91"/>
      <c r="CP100" s="91"/>
      <c r="CQ100" s="91"/>
      <c r="CR100" s="91"/>
      <c r="CS100" s="91"/>
      <c r="CT100" s="91"/>
      <c r="CU100" s="40"/>
      <c r="CV100" s="40"/>
      <c r="CW100" s="40"/>
      <c r="CX100" s="40"/>
      <c r="CY100" s="40"/>
      <c r="CZ100" s="40"/>
      <c r="DA100" s="40"/>
      <c r="DB100" s="40"/>
      <c r="DC100" s="40"/>
      <c r="DD100" s="40"/>
      <c r="DE100" s="40"/>
      <c r="DF100" s="40"/>
      <c r="DG100" s="40"/>
      <c r="DH100" s="40"/>
      <c r="DI100" s="40"/>
      <c r="DJ100" s="40"/>
      <c r="DK100" s="40">
        <v>29435</v>
      </c>
      <c r="DL100" s="40"/>
      <c r="DM100" s="40"/>
      <c r="DN100" s="40"/>
      <c r="DO100" s="40"/>
      <c r="DP100" s="40"/>
      <c r="DQ100" s="40"/>
      <c r="DR100" s="40"/>
      <c r="DS100" s="40"/>
      <c r="DT100" s="40"/>
      <c r="DU100" s="40"/>
      <c r="DV100" s="40"/>
      <c r="DW100" s="40"/>
      <c r="DX100" s="40"/>
      <c r="DY100" s="40">
        <v>32998.879999999997</v>
      </c>
      <c r="DZ100" s="40"/>
      <c r="EA100" s="40"/>
      <c r="EB100" s="40"/>
      <c r="EC100" s="40"/>
      <c r="ED100" s="40"/>
      <c r="EE100" s="40"/>
      <c r="EF100" s="40"/>
      <c r="EG100" s="40"/>
      <c r="EH100" s="40"/>
      <c r="EI100" s="40"/>
      <c r="EJ100" s="40"/>
      <c r="EK100" s="91">
        <f t="shared" si="2"/>
        <v>1.1210762697468999</v>
      </c>
      <c r="EL100" s="91"/>
      <c r="EM100" s="91"/>
      <c r="EN100" s="91"/>
      <c r="EO100" s="91"/>
      <c r="EP100" s="91"/>
      <c r="EQ100" s="91"/>
      <c r="ER100" s="91"/>
      <c r="ES100" s="91"/>
      <c r="ET100" s="91"/>
      <c r="EU100" s="91"/>
      <c r="EV100" s="40">
        <v>100</v>
      </c>
      <c r="EW100" s="40"/>
      <c r="EX100" s="40"/>
      <c r="EY100" s="40"/>
      <c r="EZ100" s="40"/>
      <c r="FA100" s="40"/>
      <c r="FB100" s="40"/>
      <c r="FC100" s="40"/>
      <c r="FD100" s="40"/>
      <c r="FE100" s="40"/>
      <c r="FF100" s="40"/>
      <c r="FG100" s="40"/>
      <c r="FH100" s="40"/>
      <c r="FI100" s="40"/>
      <c r="FJ100" s="40"/>
      <c r="FK100" s="40"/>
      <c r="FL100" s="35"/>
      <c r="FM100" s="35"/>
      <c r="FN100" s="35"/>
      <c r="FO100" s="35"/>
      <c r="FP100" s="35"/>
      <c r="FQ100" s="35"/>
      <c r="FR100" s="35"/>
      <c r="FS100" s="35"/>
      <c r="FT100" s="35"/>
      <c r="FU100" s="35"/>
      <c r="FV100" s="35"/>
      <c r="FW100" s="35"/>
      <c r="FX100" s="35"/>
      <c r="FY100" s="35"/>
      <c r="FZ100" s="35"/>
      <c r="GA100" s="35"/>
      <c r="GB100" s="6"/>
      <c r="GC100" s="6"/>
      <c r="GD100" s="6"/>
      <c r="GE100" s="6"/>
      <c r="GF100" s="6"/>
    </row>
    <row r="101" spans="2:188" ht="15" customHeight="1" x14ac:dyDescent="0.3"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35" t="s">
        <v>71</v>
      </c>
      <c r="AO101" s="35"/>
      <c r="AP101" s="35"/>
      <c r="AQ101" s="35"/>
      <c r="AR101" s="35"/>
      <c r="AS101" s="35"/>
      <c r="AT101" s="35"/>
      <c r="AU101" s="35"/>
      <c r="AV101" s="35"/>
      <c r="AW101" s="35"/>
      <c r="AX101" s="35" t="s">
        <v>81</v>
      </c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40"/>
      <c r="CC101" s="40"/>
      <c r="CD101" s="40"/>
      <c r="CE101" s="40"/>
      <c r="CF101" s="40"/>
      <c r="CG101" s="40"/>
      <c r="CH101" s="40"/>
      <c r="CI101" s="40"/>
      <c r="CJ101" s="91"/>
      <c r="CK101" s="91"/>
      <c r="CL101" s="91"/>
      <c r="CM101" s="91"/>
      <c r="CN101" s="91"/>
      <c r="CO101" s="91"/>
      <c r="CP101" s="91"/>
      <c r="CQ101" s="91"/>
      <c r="CR101" s="91"/>
      <c r="CS101" s="91"/>
      <c r="CT101" s="91"/>
      <c r="CU101" s="40"/>
      <c r="CV101" s="40"/>
      <c r="CW101" s="40"/>
      <c r="CX101" s="40"/>
      <c r="CY101" s="40"/>
      <c r="CZ101" s="40"/>
      <c r="DA101" s="40"/>
      <c r="DB101" s="40"/>
      <c r="DC101" s="40"/>
      <c r="DD101" s="40"/>
      <c r="DE101" s="40"/>
      <c r="DF101" s="40"/>
      <c r="DG101" s="40"/>
      <c r="DH101" s="40"/>
      <c r="DI101" s="40"/>
      <c r="DJ101" s="40"/>
      <c r="DK101" s="40">
        <v>18165</v>
      </c>
      <c r="DL101" s="40"/>
      <c r="DM101" s="40"/>
      <c r="DN101" s="40"/>
      <c r="DO101" s="40"/>
      <c r="DP101" s="40"/>
      <c r="DQ101" s="40"/>
      <c r="DR101" s="40"/>
      <c r="DS101" s="40"/>
      <c r="DT101" s="40"/>
      <c r="DU101" s="40"/>
      <c r="DV101" s="40"/>
      <c r="DW101" s="40"/>
      <c r="DX101" s="40"/>
      <c r="DY101" s="40">
        <v>18300.189999999999</v>
      </c>
      <c r="DZ101" s="40"/>
      <c r="EA101" s="40"/>
      <c r="EB101" s="40"/>
      <c r="EC101" s="40"/>
      <c r="ED101" s="40"/>
      <c r="EE101" s="40"/>
      <c r="EF101" s="40"/>
      <c r="EG101" s="40"/>
      <c r="EH101" s="40"/>
      <c r="EI101" s="40"/>
      <c r="EJ101" s="40"/>
      <c r="EK101" s="91">
        <f t="shared" si="2"/>
        <v>1.007442334159097</v>
      </c>
      <c r="EL101" s="91"/>
      <c r="EM101" s="91"/>
      <c r="EN101" s="91"/>
      <c r="EO101" s="91"/>
      <c r="EP101" s="91"/>
      <c r="EQ101" s="91"/>
      <c r="ER101" s="91"/>
      <c r="ES101" s="91"/>
      <c r="ET101" s="91"/>
      <c r="EU101" s="91"/>
      <c r="EV101" s="40">
        <v>100</v>
      </c>
      <c r="EW101" s="40"/>
      <c r="EX101" s="40"/>
      <c r="EY101" s="40"/>
      <c r="EZ101" s="40"/>
      <c r="FA101" s="40"/>
      <c r="FB101" s="40"/>
      <c r="FC101" s="40"/>
      <c r="FD101" s="40"/>
      <c r="FE101" s="40"/>
      <c r="FF101" s="40"/>
      <c r="FG101" s="40"/>
      <c r="FH101" s="40"/>
      <c r="FI101" s="40"/>
      <c r="FJ101" s="40"/>
      <c r="FK101" s="40"/>
      <c r="FL101" s="35"/>
      <c r="FM101" s="35"/>
      <c r="FN101" s="35"/>
      <c r="FO101" s="35"/>
      <c r="FP101" s="35"/>
      <c r="FQ101" s="35"/>
      <c r="FR101" s="35"/>
      <c r="FS101" s="35"/>
      <c r="FT101" s="35"/>
      <c r="FU101" s="35"/>
      <c r="FV101" s="35"/>
      <c r="FW101" s="35"/>
      <c r="FX101" s="35"/>
      <c r="FY101" s="35"/>
      <c r="FZ101" s="35"/>
      <c r="GA101" s="35"/>
      <c r="GB101" s="6"/>
      <c r="GC101" s="6"/>
      <c r="GD101" s="6"/>
      <c r="GE101" s="6"/>
      <c r="GF101" s="6"/>
    </row>
    <row r="102" spans="2:188" ht="15" customHeight="1" x14ac:dyDescent="0.3"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35" t="s">
        <v>72</v>
      </c>
      <c r="AO102" s="35"/>
      <c r="AP102" s="35"/>
      <c r="AQ102" s="35"/>
      <c r="AR102" s="35"/>
      <c r="AS102" s="35"/>
      <c r="AT102" s="35"/>
      <c r="AU102" s="35"/>
      <c r="AV102" s="35"/>
      <c r="AW102" s="35"/>
      <c r="AX102" s="35" t="s">
        <v>81</v>
      </c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  <c r="CF102" s="40"/>
      <c r="CG102" s="40"/>
      <c r="CH102" s="40"/>
      <c r="CI102" s="40"/>
      <c r="CJ102" s="91"/>
      <c r="CK102" s="91"/>
      <c r="CL102" s="91"/>
      <c r="CM102" s="91"/>
      <c r="CN102" s="91"/>
      <c r="CO102" s="91"/>
      <c r="CP102" s="91"/>
      <c r="CQ102" s="91"/>
      <c r="CR102" s="91"/>
      <c r="CS102" s="91"/>
      <c r="CT102" s="91"/>
      <c r="CU102" s="40"/>
      <c r="CV102" s="40"/>
      <c r="CW102" s="40"/>
      <c r="CX102" s="40"/>
      <c r="CY102" s="40"/>
      <c r="CZ102" s="40"/>
      <c r="DA102" s="40"/>
      <c r="DB102" s="40"/>
      <c r="DC102" s="40"/>
      <c r="DD102" s="40"/>
      <c r="DE102" s="40"/>
      <c r="DF102" s="40"/>
      <c r="DG102" s="40"/>
      <c r="DH102" s="40"/>
      <c r="DI102" s="40"/>
      <c r="DJ102" s="40"/>
      <c r="DK102" s="40">
        <v>51606</v>
      </c>
      <c r="DL102" s="40"/>
      <c r="DM102" s="40"/>
      <c r="DN102" s="40"/>
      <c r="DO102" s="40"/>
      <c r="DP102" s="40"/>
      <c r="DQ102" s="40"/>
      <c r="DR102" s="40"/>
      <c r="DS102" s="40"/>
      <c r="DT102" s="40"/>
      <c r="DU102" s="40"/>
      <c r="DV102" s="40"/>
      <c r="DW102" s="40"/>
      <c r="DX102" s="40"/>
      <c r="DY102" s="40">
        <v>42461.06</v>
      </c>
      <c r="DZ102" s="40"/>
      <c r="EA102" s="40"/>
      <c r="EB102" s="40"/>
      <c r="EC102" s="40"/>
      <c r="ED102" s="40"/>
      <c r="EE102" s="40"/>
      <c r="EF102" s="40"/>
      <c r="EG102" s="40"/>
      <c r="EH102" s="40"/>
      <c r="EI102" s="40"/>
      <c r="EJ102" s="40"/>
      <c r="EK102" s="91">
        <f t="shared" si="2"/>
        <v>0.82279308607526247</v>
      </c>
      <c r="EL102" s="91"/>
      <c r="EM102" s="91"/>
      <c r="EN102" s="91"/>
      <c r="EO102" s="91"/>
      <c r="EP102" s="91"/>
      <c r="EQ102" s="91"/>
      <c r="ER102" s="91"/>
      <c r="ES102" s="91"/>
      <c r="ET102" s="91"/>
      <c r="EU102" s="91"/>
      <c r="EV102" s="40">
        <v>100</v>
      </c>
      <c r="EW102" s="40"/>
      <c r="EX102" s="40"/>
      <c r="EY102" s="40"/>
      <c r="EZ102" s="40"/>
      <c r="FA102" s="40"/>
      <c r="FB102" s="40"/>
      <c r="FC102" s="40"/>
      <c r="FD102" s="40"/>
      <c r="FE102" s="40"/>
      <c r="FF102" s="40"/>
      <c r="FG102" s="40"/>
      <c r="FH102" s="40"/>
      <c r="FI102" s="40"/>
      <c r="FJ102" s="40"/>
      <c r="FK102" s="40"/>
      <c r="FL102" s="35"/>
      <c r="FM102" s="35"/>
      <c r="FN102" s="35"/>
      <c r="FO102" s="35"/>
      <c r="FP102" s="35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6"/>
      <c r="GC102" s="6"/>
      <c r="GD102" s="6"/>
      <c r="GE102" s="6"/>
      <c r="GF102" s="6"/>
    </row>
    <row r="103" spans="2:188" ht="15" customHeight="1" x14ac:dyDescent="0.3"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35" t="s">
        <v>73</v>
      </c>
      <c r="AO103" s="35"/>
      <c r="AP103" s="35"/>
      <c r="AQ103" s="35"/>
      <c r="AR103" s="35"/>
      <c r="AS103" s="35"/>
      <c r="AT103" s="35"/>
      <c r="AU103" s="35"/>
      <c r="AV103" s="35"/>
      <c r="AW103" s="35"/>
      <c r="AX103" s="35" t="s">
        <v>81</v>
      </c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91"/>
      <c r="CK103" s="91"/>
      <c r="CL103" s="91"/>
      <c r="CM103" s="91"/>
      <c r="CN103" s="91"/>
      <c r="CO103" s="91"/>
      <c r="CP103" s="91"/>
      <c r="CQ103" s="91"/>
      <c r="CR103" s="91"/>
      <c r="CS103" s="91"/>
      <c r="CT103" s="91"/>
      <c r="CU103" s="40"/>
      <c r="CV103" s="40"/>
      <c r="CW103" s="40"/>
      <c r="CX103" s="40"/>
      <c r="CY103" s="40"/>
      <c r="CZ103" s="40"/>
      <c r="DA103" s="40"/>
      <c r="DB103" s="40"/>
      <c r="DC103" s="40"/>
      <c r="DD103" s="40"/>
      <c r="DE103" s="40"/>
      <c r="DF103" s="40"/>
      <c r="DG103" s="40"/>
      <c r="DH103" s="40"/>
      <c r="DI103" s="40"/>
      <c r="DJ103" s="40"/>
      <c r="DK103" s="40">
        <v>59400</v>
      </c>
      <c r="DL103" s="40"/>
      <c r="DM103" s="40"/>
      <c r="DN103" s="40"/>
      <c r="DO103" s="40"/>
      <c r="DP103" s="40"/>
      <c r="DQ103" s="40"/>
      <c r="DR103" s="40"/>
      <c r="DS103" s="40"/>
      <c r="DT103" s="40"/>
      <c r="DU103" s="40"/>
      <c r="DV103" s="40"/>
      <c r="DW103" s="40"/>
      <c r="DX103" s="40"/>
      <c r="DY103" s="40">
        <v>102228.29</v>
      </c>
      <c r="DZ103" s="40"/>
      <c r="EA103" s="40"/>
      <c r="EB103" s="40"/>
      <c r="EC103" s="40"/>
      <c r="ED103" s="40"/>
      <c r="EE103" s="40"/>
      <c r="EF103" s="40"/>
      <c r="EG103" s="40"/>
      <c r="EH103" s="40"/>
      <c r="EI103" s="40"/>
      <c r="EJ103" s="40"/>
      <c r="EK103" s="91">
        <f t="shared" si="2"/>
        <v>1.721014983164983</v>
      </c>
      <c r="EL103" s="91"/>
      <c r="EM103" s="91"/>
      <c r="EN103" s="91"/>
      <c r="EO103" s="91"/>
      <c r="EP103" s="91"/>
      <c r="EQ103" s="91"/>
      <c r="ER103" s="91"/>
      <c r="ES103" s="91"/>
      <c r="ET103" s="91"/>
      <c r="EU103" s="91"/>
      <c r="EV103" s="40">
        <v>100</v>
      </c>
      <c r="EW103" s="40"/>
      <c r="EX103" s="40"/>
      <c r="EY103" s="40"/>
      <c r="EZ103" s="40"/>
      <c r="FA103" s="40"/>
      <c r="FB103" s="40"/>
      <c r="FC103" s="40"/>
      <c r="FD103" s="40"/>
      <c r="FE103" s="40"/>
      <c r="FF103" s="40"/>
      <c r="FG103" s="40"/>
      <c r="FH103" s="40"/>
      <c r="FI103" s="40"/>
      <c r="FJ103" s="40"/>
      <c r="FK103" s="40"/>
      <c r="FL103" s="35"/>
      <c r="FM103" s="35"/>
      <c r="FN103" s="35"/>
      <c r="FO103" s="35"/>
      <c r="FP103" s="35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6"/>
      <c r="GC103" s="6"/>
      <c r="GD103" s="6"/>
      <c r="GE103" s="6"/>
      <c r="GF103" s="6"/>
    </row>
    <row r="104" spans="2:188" ht="15" customHeight="1" x14ac:dyDescent="0.3"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35" t="s">
        <v>74</v>
      </c>
      <c r="AO104" s="35"/>
      <c r="AP104" s="35"/>
      <c r="AQ104" s="35"/>
      <c r="AR104" s="35"/>
      <c r="AS104" s="35"/>
      <c r="AT104" s="35"/>
      <c r="AU104" s="35"/>
      <c r="AV104" s="35"/>
      <c r="AW104" s="35"/>
      <c r="AX104" s="35" t="s">
        <v>81</v>
      </c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91"/>
      <c r="CK104" s="91"/>
      <c r="CL104" s="91"/>
      <c r="CM104" s="91"/>
      <c r="CN104" s="91"/>
      <c r="CO104" s="91"/>
      <c r="CP104" s="91"/>
      <c r="CQ104" s="91"/>
      <c r="CR104" s="91"/>
      <c r="CS104" s="91"/>
      <c r="CT104" s="91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>
        <v>17524.2</v>
      </c>
      <c r="DL104" s="40"/>
      <c r="DM104" s="40"/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>
        <v>10944.9</v>
      </c>
      <c r="DZ104" s="40"/>
      <c r="EA104" s="40"/>
      <c r="EB104" s="40"/>
      <c r="EC104" s="40"/>
      <c r="ED104" s="40"/>
      <c r="EE104" s="40"/>
      <c r="EF104" s="40"/>
      <c r="EG104" s="40"/>
      <c r="EH104" s="40"/>
      <c r="EI104" s="40"/>
      <c r="EJ104" s="40"/>
      <c r="EK104" s="91">
        <f t="shared" si="2"/>
        <v>0.62455918101824903</v>
      </c>
      <c r="EL104" s="91"/>
      <c r="EM104" s="91"/>
      <c r="EN104" s="91"/>
      <c r="EO104" s="91"/>
      <c r="EP104" s="91"/>
      <c r="EQ104" s="91"/>
      <c r="ER104" s="91"/>
      <c r="ES104" s="91"/>
      <c r="ET104" s="91"/>
      <c r="EU104" s="91"/>
      <c r="EV104" s="40">
        <v>100</v>
      </c>
      <c r="EW104" s="40"/>
      <c r="EX104" s="40"/>
      <c r="EY104" s="40"/>
      <c r="EZ104" s="40"/>
      <c r="FA104" s="40"/>
      <c r="FB104" s="40"/>
      <c r="FC104" s="40"/>
      <c r="FD104" s="40"/>
      <c r="FE104" s="40"/>
      <c r="FF104" s="40"/>
      <c r="FG104" s="40"/>
      <c r="FH104" s="40"/>
      <c r="FI104" s="40"/>
      <c r="FJ104" s="40"/>
      <c r="FK104" s="40"/>
      <c r="FL104" s="35"/>
      <c r="FM104" s="35"/>
      <c r="FN104" s="35"/>
      <c r="FO104" s="35"/>
      <c r="FP104" s="35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6"/>
      <c r="GC104" s="6"/>
      <c r="GD104" s="6"/>
      <c r="GE104" s="6"/>
      <c r="GF104" s="6"/>
    </row>
    <row r="105" spans="2:188" ht="15" customHeight="1" x14ac:dyDescent="0.3"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35" t="s">
        <v>75</v>
      </c>
      <c r="AO105" s="35"/>
      <c r="AP105" s="35"/>
      <c r="AQ105" s="35"/>
      <c r="AR105" s="35"/>
      <c r="AS105" s="35"/>
      <c r="AT105" s="35"/>
      <c r="AU105" s="35"/>
      <c r="AV105" s="35"/>
      <c r="AW105" s="35"/>
      <c r="AX105" s="35" t="s">
        <v>81</v>
      </c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  <c r="CF105" s="40"/>
      <c r="CG105" s="40"/>
      <c r="CH105" s="40"/>
      <c r="CI105" s="40"/>
      <c r="CJ105" s="91"/>
      <c r="CK105" s="91"/>
      <c r="CL105" s="91"/>
      <c r="CM105" s="91"/>
      <c r="CN105" s="91"/>
      <c r="CO105" s="91"/>
      <c r="CP105" s="91"/>
      <c r="CQ105" s="91"/>
      <c r="CR105" s="91"/>
      <c r="CS105" s="91"/>
      <c r="CT105" s="91"/>
      <c r="CU105" s="40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  <c r="DJ105" s="40"/>
      <c r="DK105" s="40">
        <v>12791.6</v>
      </c>
      <c r="DL105" s="40"/>
      <c r="DM105" s="40"/>
      <c r="DN105" s="40"/>
      <c r="DO105" s="40"/>
      <c r="DP105" s="40"/>
      <c r="DQ105" s="40"/>
      <c r="DR105" s="40"/>
      <c r="DS105" s="40"/>
      <c r="DT105" s="40"/>
      <c r="DU105" s="40"/>
      <c r="DV105" s="40"/>
      <c r="DW105" s="40"/>
      <c r="DX105" s="40"/>
      <c r="DY105" s="40">
        <v>16492.5</v>
      </c>
      <c r="DZ105" s="40"/>
      <c r="EA105" s="40"/>
      <c r="EB105" s="40"/>
      <c r="EC105" s="40"/>
      <c r="ED105" s="40"/>
      <c r="EE105" s="40"/>
      <c r="EF105" s="40"/>
      <c r="EG105" s="40"/>
      <c r="EH105" s="40"/>
      <c r="EI105" s="40"/>
      <c r="EJ105" s="40"/>
      <c r="EK105" s="91">
        <f t="shared" si="2"/>
        <v>1.2893226805090841</v>
      </c>
      <c r="EL105" s="91"/>
      <c r="EM105" s="91"/>
      <c r="EN105" s="91"/>
      <c r="EO105" s="91"/>
      <c r="EP105" s="91"/>
      <c r="EQ105" s="91"/>
      <c r="ER105" s="91"/>
      <c r="ES105" s="91"/>
      <c r="ET105" s="91"/>
      <c r="EU105" s="91"/>
      <c r="EV105" s="40">
        <v>100</v>
      </c>
      <c r="EW105" s="40"/>
      <c r="EX105" s="40"/>
      <c r="EY105" s="40"/>
      <c r="EZ105" s="40"/>
      <c r="FA105" s="40"/>
      <c r="FB105" s="40"/>
      <c r="FC105" s="40"/>
      <c r="FD105" s="40"/>
      <c r="FE105" s="40"/>
      <c r="FF105" s="40"/>
      <c r="FG105" s="40"/>
      <c r="FH105" s="40"/>
      <c r="FI105" s="40"/>
      <c r="FJ105" s="40"/>
      <c r="FK105" s="40"/>
      <c r="FL105" s="35"/>
      <c r="FM105" s="35"/>
      <c r="FN105" s="35"/>
      <c r="FO105" s="35"/>
      <c r="FP105" s="35"/>
      <c r="FQ105" s="35"/>
      <c r="FR105" s="35"/>
      <c r="FS105" s="35"/>
      <c r="FT105" s="35"/>
      <c r="FU105" s="35"/>
      <c r="FV105" s="35"/>
      <c r="FW105" s="35"/>
      <c r="FX105" s="35"/>
      <c r="FY105" s="35"/>
      <c r="FZ105" s="35"/>
      <c r="GA105" s="35"/>
      <c r="GB105" s="6"/>
      <c r="GC105" s="6"/>
      <c r="GD105" s="6"/>
      <c r="GE105" s="6"/>
      <c r="GF105" s="6"/>
    </row>
    <row r="106" spans="2:188" ht="26.25" customHeight="1" x14ac:dyDescent="0.3"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35" t="s">
        <v>76</v>
      </c>
      <c r="AO106" s="35"/>
      <c r="AP106" s="35"/>
      <c r="AQ106" s="35"/>
      <c r="AR106" s="35"/>
      <c r="AS106" s="35"/>
      <c r="AT106" s="35"/>
      <c r="AU106" s="35"/>
      <c r="AV106" s="35"/>
      <c r="AW106" s="35"/>
      <c r="AX106" s="35" t="s">
        <v>81</v>
      </c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40"/>
      <c r="BK106" s="40"/>
      <c r="BL106" s="40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40"/>
      <c r="CC106" s="40"/>
      <c r="CD106" s="40"/>
      <c r="CE106" s="40"/>
      <c r="CF106" s="40"/>
      <c r="CG106" s="40"/>
      <c r="CH106" s="40"/>
      <c r="CI106" s="40"/>
      <c r="CJ106" s="91"/>
      <c r="CK106" s="91"/>
      <c r="CL106" s="91"/>
      <c r="CM106" s="91"/>
      <c r="CN106" s="91"/>
      <c r="CO106" s="91"/>
      <c r="CP106" s="91"/>
      <c r="CQ106" s="91"/>
      <c r="CR106" s="91"/>
      <c r="CS106" s="91"/>
      <c r="CT106" s="91"/>
      <c r="CU106" s="40"/>
      <c r="CV106" s="40"/>
      <c r="CW106" s="40"/>
      <c r="CX106" s="40"/>
      <c r="CY106" s="40"/>
      <c r="CZ106" s="40"/>
      <c r="DA106" s="40"/>
      <c r="DB106" s="40"/>
      <c r="DC106" s="40"/>
      <c r="DD106" s="40"/>
      <c r="DE106" s="40"/>
      <c r="DF106" s="40"/>
      <c r="DG106" s="40"/>
      <c r="DH106" s="40"/>
      <c r="DI106" s="40"/>
      <c r="DJ106" s="40"/>
      <c r="DK106" s="40">
        <v>59933</v>
      </c>
      <c r="DL106" s="40"/>
      <c r="DM106" s="40"/>
      <c r="DN106" s="40"/>
      <c r="DO106" s="40"/>
      <c r="DP106" s="40"/>
      <c r="DQ106" s="40"/>
      <c r="DR106" s="40"/>
      <c r="DS106" s="40"/>
      <c r="DT106" s="40"/>
      <c r="DU106" s="40"/>
      <c r="DV106" s="40"/>
      <c r="DW106" s="40"/>
      <c r="DX106" s="40"/>
      <c r="DY106" s="40">
        <v>63687.87</v>
      </c>
      <c r="DZ106" s="40"/>
      <c r="EA106" s="40"/>
      <c r="EB106" s="40"/>
      <c r="EC106" s="40"/>
      <c r="ED106" s="40"/>
      <c r="EE106" s="40"/>
      <c r="EF106" s="40"/>
      <c r="EG106" s="40"/>
      <c r="EH106" s="40"/>
      <c r="EI106" s="40"/>
      <c r="EJ106" s="40"/>
      <c r="EK106" s="91">
        <f t="shared" si="2"/>
        <v>1.0626511270919194</v>
      </c>
      <c r="EL106" s="91"/>
      <c r="EM106" s="91"/>
      <c r="EN106" s="91"/>
      <c r="EO106" s="91"/>
      <c r="EP106" s="91"/>
      <c r="EQ106" s="91"/>
      <c r="ER106" s="91"/>
      <c r="ES106" s="91"/>
      <c r="ET106" s="91"/>
      <c r="EU106" s="91"/>
      <c r="EV106" s="40">
        <v>100</v>
      </c>
      <c r="EW106" s="40"/>
      <c r="EX106" s="40"/>
      <c r="EY106" s="40"/>
      <c r="EZ106" s="40"/>
      <c r="FA106" s="40"/>
      <c r="FB106" s="40"/>
      <c r="FC106" s="40"/>
      <c r="FD106" s="40"/>
      <c r="FE106" s="40"/>
      <c r="FF106" s="40"/>
      <c r="FG106" s="40"/>
      <c r="FH106" s="40"/>
      <c r="FI106" s="40"/>
      <c r="FJ106" s="40"/>
      <c r="FK106" s="40"/>
      <c r="FL106" s="35"/>
      <c r="FM106" s="35"/>
      <c r="FN106" s="35"/>
      <c r="FO106" s="35"/>
      <c r="FP106" s="35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6"/>
      <c r="GC106" s="6"/>
      <c r="GD106" s="6"/>
      <c r="GE106" s="6"/>
      <c r="GF106" s="6"/>
    </row>
    <row r="107" spans="2:188" ht="40.5" customHeight="1" x14ac:dyDescent="0.3">
      <c r="B107" s="94" t="s">
        <v>77</v>
      </c>
      <c r="C107" s="94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4"/>
      <c r="AB107" s="94"/>
      <c r="AC107" s="94"/>
      <c r="AD107" s="94"/>
      <c r="AE107" s="94"/>
      <c r="AF107" s="94"/>
      <c r="AG107" s="94"/>
      <c r="AH107" s="94"/>
      <c r="AI107" s="94"/>
      <c r="AJ107" s="94"/>
      <c r="AK107" s="94"/>
      <c r="AL107" s="94"/>
      <c r="AM107" s="94"/>
      <c r="AN107" s="89" t="s">
        <v>78</v>
      </c>
      <c r="AO107" s="89"/>
      <c r="AP107" s="89"/>
      <c r="AQ107" s="89"/>
      <c r="AR107" s="89"/>
      <c r="AS107" s="89"/>
      <c r="AT107" s="89"/>
      <c r="AU107" s="89"/>
      <c r="AV107" s="89"/>
      <c r="AW107" s="89"/>
      <c r="AX107" s="35" t="s">
        <v>81</v>
      </c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35"/>
      <c r="BL107" s="35"/>
      <c r="BM107" s="35"/>
      <c r="BN107" s="35"/>
      <c r="BO107" s="35"/>
      <c r="BP107" s="35"/>
      <c r="BQ107" s="35"/>
      <c r="BR107" s="35"/>
      <c r="BS107" s="35"/>
      <c r="BT107" s="35"/>
      <c r="BU107" s="35"/>
      <c r="BV107" s="35"/>
      <c r="BW107" s="35"/>
      <c r="BX107" s="35"/>
      <c r="BY107" s="35"/>
      <c r="BZ107" s="35"/>
      <c r="CA107" s="35"/>
      <c r="CB107" s="35"/>
      <c r="CC107" s="35"/>
      <c r="CD107" s="35"/>
      <c r="CE107" s="35"/>
      <c r="CF107" s="35"/>
      <c r="CG107" s="35"/>
      <c r="CH107" s="35"/>
      <c r="CI107" s="35"/>
      <c r="CJ107" s="91"/>
      <c r="CK107" s="91"/>
      <c r="CL107" s="91"/>
      <c r="CM107" s="91"/>
      <c r="CN107" s="91"/>
      <c r="CO107" s="91"/>
      <c r="CP107" s="91"/>
      <c r="CQ107" s="91"/>
      <c r="CR107" s="91"/>
      <c r="CS107" s="91"/>
      <c r="CT107" s="91"/>
      <c r="CU107" s="40"/>
      <c r="CV107" s="40"/>
      <c r="CW107" s="40"/>
      <c r="CX107" s="40"/>
      <c r="CY107" s="40"/>
      <c r="CZ107" s="40"/>
      <c r="DA107" s="40"/>
      <c r="DB107" s="40"/>
      <c r="DC107" s="40"/>
      <c r="DD107" s="40"/>
      <c r="DE107" s="40"/>
      <c r="DF107" s="40"/>
      <c r="DG107" s="40"/>
      <c r="DH107" s="40"/>
      <c r="DI107" s="40"/>
      <c r="DJ107" s="40"/>
      <c r="DK107" s="40">
        <v>12000</v>
      </c>
      <c r="DL107" s="40"/>
      <c r="DM107" s="40"/>
      <c r="DN107" s="40"/>
      <c r="DO107" s="40"/>
      <c r="DP107" s="40"/>
      <c r="DQ107" s="40"/>
      <c r="DR107" s="40"/>
      <c r="DS107" s="40"/>
      <c r="DT107" s="40"/>
      <c r="DU107" s="40"/>
      <c r="DV107" s="40"/>
      <c r="DW107" s="40"/>
      <c r="DX107" s="40"/>
      <c r="DY107" s="35">
        <v>112277.95</v>
      </c>
      <c r="DZ107" s="35"/>
      <c r="EA107" s="35"/>
      <c r="EB107" s="35"/>
      <c r="EC107" s="35"/>
      <c r="ED107" s="35"/>
      <c r="EE107" s="35"/>
      <c r="EF107" s="35"/>
      <c r="EG107" s="35"/>
      <c r="EH107" s="35"/>
      <c r="EI107" s="35"/>
      <c r="EJ107" s="35"/>
      <c r="EK107" s="91">
        <f t="shared" si="2"/>
        <v>9.3564958333333337</v>
      </c>
      <c r="EL107" s="91"/>
      <c r="EM107" s="91"/>
      <c r="EN107" s="91"/>
      <c r="EO107" s="91"/>
      <c r="EP107" s="91"/>
      <c r="EQ107" s="91"/>
      <c r="ER107" s="91"/>
      <c r="ES107" s="91"/>
      <c r="ET107" s="91"/>
      <c r="EU107" s="91"/>
      <c r="EV107" s="40">
        <v>100</v>
      </c>
      <c r="EW107" s="40"/>
      <c r="EX107" s="40"/>
      <c r="EY107" s="40"/>
      <c r="EZ107" s="40"/>
      <c r="FA107" s="40"/>
      <c r="FB107" s="40"/>
      <c r="FC107" s="40"/>
      <c r="FD107" s="40"/>
      <c r="FE107" s="40"/>
      <c r="FF107" s="40"/>
      <c r="FG107" s="40"/>
      <c r="FH107" s="40"/>
      <c r="FI107" s="40"/>
      <c r="FJ107" s="40"/>
      <c r="FK107" s="40"/>
      <c r="FL107" s="35"/>
      <c r="FM107" s="35"/>
      <c r="FN107" s="35"/>
      <c r="FO107" s="35"/>
      <c r="FP107" s="35"/>
      <c r="FQ107" s="35"/>
      <c r="FR107" s="35"/>
      <c r="FS107" s="35"/>
      <c r="FT107" s="35"/>
      <c r="FU107" s="35"/>
      <c r="FV107" s="35"/>
      <c r="FW107" s="35"/>
      <c r="FX107" s="35"/>
      <c r="FY107" s="35"/>
      <c r="FZ107" s="35"/>
      <c r="GA107" s="35"/>
      <c r="GB107" s="6"/>
      <c r="GC107" s="6"/>
      <c r="GD107" s="6"/>
      <c r="GE107" s="6"/>
      <c r="GF107" s="6"/>
    </row>
    <row r="108" spans="2:188" ht="70.5" customHeight="1" x14ac:dyDescent="0.3">
      <c r="B108" s="48" t="s">
        <v>110</v>
      </c>
      <c r="C108" s="48"/>
      <c r="D108" s="48"/>
      <c r="E108" s="48"/>
      <c r="F108" s="48"/>
      <c r="G108" s="37" t="s">
        <v>46</v>
      </c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5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  <c r="BY108" s="35"/>
      <c r="BZ108" s="35"/>
      <c r="CA108" s="35"/>
      <c r="CB108" s="35"/>
      <c r="CC108" s="35"/>
      <c r="CD108" s="35"/>
      <c r="CE108" s="35"/>
      <c r="CF108" s="35"/>
      <c r="CG108" s="35"/>
      <c r="CH108" s="35"/>
      <c r="CI108" s="35"/>
      <c r="CJ108" s="35"/>
      <c r="CK108" s="35"/>
      <c r="CL108" s="35"/>
      <c r="CM108" s="35"/>
      <c r="CN108" s="35"/>
      <c r="CO108" s="35"/>
      <c r="CP108" s="35"/>
      <c r="CQ108" s="35"/>
      <c r="CR108" s="35"/>
      <c r="CS108" s="35"/>
      <c r="CT108" s="35"/>
      <c r="CU108" s="40"/>
      <c r="CV108" s="40"/>
      <c r="CW108" s="40"/>
      <c r="CX108" s="40"/>
      <c r="CY108" s="40"/>
      <c r="CZ108" s="40"/>
      <c r="DA108" s="40"/>
      <c r="DB108" s="40"/>
      <c r="DC108" s="40"/>
      <c r="DD108" s="40"/>
      <c r="DE108" s="40"/>
      <c r="DF108" s="40"/>
      <c r="DG108" s="40"/>
      <c r="DH108" s="40"/>
      <c r="DI108" s="40"/>
      <c r="DJ108" s="40"/>
      <c r="DK108" s="35"/>
      <c r="DL108" s="35"/>
      <c r="DM108" s="35"/>
      <c r="DN108" s="35"/>
      <c r="DO108" s="35"/>
      <c r="DP108" s="35"/>
      <c r="DQ108" s="35"/>
      <c r="DR108" s="35"/>
      <c r="DS108" s="35"/>
      <c r="DT108" s="35"/>
      <c r="DU108" s="35"/>
      <c r="DV108" s="35"/>
      <c r="DW108" s="35"/>
      <c r="DX108" s="35"/>
      <c r="DY108" s="35"/>
      <c r="DZ108" s="35"/>
      <c r="EA108" s="35"/>
      <c r="EB108" s="35"/>
      <c r="EC108" s="35"/>
      <c r="ED108" s="35"/>
      <c r="EE108" s="35"/>
      <c r="EF108" s="35"/>
      <c r="EG108" s="35"/>
      <c r="EH108" s="35"/>
      <c r="EI108" s="35"/>
      <c r="EJ108" s="35"/>
      <c r="EK108" s="35"/>
      <c r="EL108" s="35"/>
      <c r="EM108" s="35"/>
      <c r="EN108" s="35"/>
      <c r="EO108" s="35"/>
      <c r="EP108" s="35"/>
      <c r="EQ108" s="35"/>
      <c r="ER108" s="35"/>
      <c r="ES108" s="35"/>
      <c r="ET108" s="35"/>
      <c r="EU108" s="35"/>
      <c r="EV108" s="39">
        <v>1</v>
      </c>
      <c r="EW108" s="39"/>
      <c r="EX108" s="39"/>
      <c r="EY108" s="39"/>
      <c r="EZ108" s="39"/>
      <c r="FA108" s="39"/>
      <c r="FB108" s="39"/>
      <c r="FC108" s="39"/>
      <c r="FD108" s="39"/>
      <c r="FE108" s="39"/>
      <c r="FF108" s="39"/>
      <c r="FG108" s="39"/>
      <c r="FH108" s="39"/>
      <c r="FI108" s="39"/>
      <c r="FJ108" s="39"/>
      <c r="FK108" s="39"/>
      <c r="FL108" s="41"/>
      <c r="FM108" s="41"/>
      <c r="FN108" s="41"/>
      <c r="FO108" s="41"/>
      <c r="FP108" s="41"/>
      <c r="FQ108" s="41"/>
      <c r="FR108" s="41"/>
      <c r="FS108" s="41"/>
      <c r="FT108" s="41"/>
      <c r="FU108" s="41"/>
      <c r="FV108" s="41"/>
      <c r="FW108" s="41"/>
      <c r="FX108" s="41"/>
      <c r="FY108" s="41"/>
      <c r="FZ108" s="41"/>
      <c r="GA108" s="41"/>
      <c r="GB108" s="7">
        <v>1</v>
      </c>
      <c r="GC108" s="7">
        <v>0.91669999999999996</v>
      </c>
      <c r="GD108" s="7"/>
      <c r="GE108" s="7"/>
      <c r="GF108" s="7"/>
    </row>
    <row r="109" spans="2:188" ht="15" customHeight="1" x14ac:dyDescent="0.3">
      <c r="B109" s="42" t="s">
        <v>18</v>
      </c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35" t="s">
        <v>19</v>
      </c>
      <c r="AO109" s="35"/>
      <c r="AP109" s="35"/>
      <c r="AQ109" s="35"/>
      <c r="AR109" s="35"/>
      <c r="AS109" s="35"/>
      <c r="AT109" s="35"/>
      <c r="AU109" s="35"/>
      <c r="AV109" s="35"/>
      <c r="AW109" s="35"/>
      <c r="AX109" s="35" t="s">
        <v>81</v>
      </c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38"/>
      <c r="CJ109" s="39"/>
      <c r="CK109" s="39"/>
      <c r="CL109" s="39"/>
      <c r="CM109" s="39"/>
      <c r="CN109" s="39"/>
      <c r="CO109" s="39"/>
      <c r="CP109" s="39"/>
      <c r="CQ109" s="39"/>
      <c r="CR109" s="39"/>
      <c r="CS109" s="39"/>
      <c r="CT109" s="39"/>
      <c r="CU109" s="40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  <c r="DJ109" s="40"/>
      <c r="DK109" s="38">
        <v>125895</v>
      </c>
      <c r="DL109" s="38"/>
      <c r="DM109" s="38"/>
      <c r="DN109" s="38"/>
      <c r="DO109" s="38"/>
      <c r="DP109" s="38"/>
      <c r="DQ109" s="38"/>
      <c r="DR109" s="38"/>
      <c r="DS109" s="38"/>
      <c r="DT109" s="38"/>
      <c r="DU109" s="38"/>
      <c r="DV109" s="38"/>
      <c r="DW109" s="38"/>
      <c r="DX109" s="38"/>
      <c r="DY109" s="38">
        <f>DY111+DY112</f>
        <v>87610.57</v>
      </c>
      <c r="DZ109" s="38"/>
      <c r="EA109" s="38"/>
      <c r="EB109" s="38"/>
      <c r="EC109" s="38"/>
      <c r="ED109" s="38"/>
      <c r="EE109" s="38"/>
      <c r="EF109" s="38"/>
      <c r="EG109" s="38"/>
      <c r="EH109" s="38"/>
      <c r="EI109" s="38"/>
      <c r="EJ109" s="38"/>
      <c r="EK109" s="39">
        <f>DY109/DK109</f>
        <v>0.69590190237896665</v>
      </c>
      <c r="EL109" s="39"/>
      <c r="EM109" s="39"/>
      <c r="EN109" s="39"/>
      <c r="EO109" s="39"/>
      <c r="EP109" s="39"/>
      <c r="EQ109" s="39"/>
      <c r="ER109" s="39"/>
      <c r="ES109" s="39"/>
      <c r="ET109" s="39"/>
      <c r="EU109" s="39"/>
      <c r="EV109" s="40"/>
      <c r="EW109" s="40"/>
      <c r="EX109" s="40"/>
      <c r="EY109" s="40"/>
      <c r="EZ109" s="40"/>
      <c r="FA109" s="40"/>
      <c r="FB109" s="40"/>
      <c r="FC109" s="40"/>
      <c r="FD109" s="40"/>
      <c r="FE109" s="40"/>
      <c r="FF109" s="40"/>
      <c r="FG109" s="40"/>
      <c r="FH109" s="40"/>
      <c r="FI109" s="40"/>
      <c r="FJ109" s="40"/>
      <c r="FK109" s="40"/>
      <c r="FL109" s="35"/>
      <c r="FM109" s="35"/>
      <c r="FN109" s="35"/>
      <c r="FO109" s="35"/>
      <c r="FP109" s="35"/>
      <c r="FQ109" s="35"/>
      <c r="FR109" s="35"/>
      <c r="FS109" s="35"/>
      <c r="FT109" s="35"/>
      <c r="FU109" s="35"/>
      <c r="FV109" s="35"/>
      <c r="FW109" s="35"/>
      <c r="FX109" s="35"/>
      <c r="FY109" s="35"/>
      <c r="FZ109" s="35"/>
      <c r="GA109" s="35"/>
      <c r="GB109" s="6"/>
      <c r="GC109" s="6"/>
      <c r="GD109" s="6"/>
      <c r="GE109" s="6"/>
      <c r="GF109" s="6"/>
    </row>
    <row r="110" spans="2:188" ht="15" customHeight="1" x14ac:dyDescent="0.3">
      <c r="B110" s="96" t="s">
        <v>20</v>
      </c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  <c r="BF110" s="67"/>
      <c r="BG110" s="67"/>
      <c r="BH110" s="67"/>
      <c r="BI110" s="67"/>
      <c r="BJ110" s="97"/>
      <c r="BK110" s="97"/>
      <c r="BL110" s="97"/>
      <c r="BM110" s="97"/>
      <c r="BN110" s="97"/>
      <c r="BO110" s="97"/>
      <c r="BP110" s="97"/>
      <c r="BQ110" s="97"/>
      <c r="BR110" s="97"/>
      <c r="BS110" s="97"/>
      <c r="BT110" s="97"/>
      <c r="BU110" s="97"/>
      <c r="BV110" s="97"/>
      <c r="BW110" s="97"/>
      <c r="BX110" s="97"/>
      <c r="BY110" s="97"/>
      <c r="BZ110" s="97"/>
      <c r="CA110" s="97"/>
      <c r="CB110" s="97"/>
      <c r="CC110" s="97"/>
      <c r="CD110" s="97"/>
      <c r="CE110" s="97"/>
      <c r="CF110" s="97"/>
      <c r="CG110" s="97"/>
      <c r="CH110" s="97"/>
      <c r="CI110" s="97"/>
      <c r="CJ110" s="67"/>
      <c r="CK110" s="67"/>
      <c r="CL110" s="67"/>
      <c r="CM110" s="67"/>
      <c r="CN110" s="67"/>
      <c r="CO110" s="67"/>
      <c r="CP110" s="67"/>
      <c r="CQ110" s="67"/>
      <c r="CR110" s="67"/>
      <c r="CS110" s="67"/>
      <c r="CT110" s="67"/>
      <c r="CU110" s="98"/>
      <c r="CV110" s="98"/>
      <c r="CW110" s="98"/>
      <c r="CX110" s="98"/>
      <c r="CY110" s="98"/>
      <c r="CZ110" s="98"/>
      <c r="DA110" s="98"/>
      <c r="DB110" s="98"/>
      <c r="DC110" s="98"/>
      <c r="DD110" s="98"/>
      <c r="DE110" s="98"/>
      <c r="DF110" s="98"/>
      <c r="DG110" s="98"/>
      <c r="DH110" s="98"/>
      <c r="DI110" s="98"/>
      <c r="DJ110" s="98"/>
      <c r="DK110" s="97"/>
      <c r="DL110" s="97"/>
      <c r="DM110" s="97"/>
      <c r="DN110" s="97"/>
      <c r="DO110" s="97"/>
      <c r="DP110" s="97"/>
      <c r="DQ110" s="97"/>
      <c r="DR110" s="97"/>
      <c r="DS110" s="97"/>
      <c r="DT110" s="97"/>
      <c r="DU110" s="97"/>
      <c r="DV110" s="97"/>
      <c r="DW110" s="97"/>
      <c r="DX110" s="97"/>
      <c r="DY110" s="97"/>
      <c r="DZ110" s="97"/>
      <c r="EA110" s="97"/>
      <c r="EB110" s="97"/>
      <c r="EC110" s="97"/>
      <c r="ED110" s="97"/>
      <c r="EE110" s="97"/>
      <c r="EF110" s="97"/>
      <c r="EG110" s="97"/>
      <c r="EH110" s="97"/>
      <c r="EI110" s="97"/>
      <c r="EJ110" s="97"/>
      <c r="EK110" s="99"/>
      <c r="EL110" s="99"/>
      <c r="EM110" s="99"/>
      <c r="EN110" s="99"/>
      <c r="EO110" s="99"/>
      <c r="EP110" s="99"/>
      <c r="EQ110" s="99"/>
      <c r="ER110" s="99"/>
      <c r="ES110" s="99"/>
      <c r="ET110" s="99"/>
      <c r="EU110" s="99"/>
      <c r="EV110" s="98"/>
      <c r="EW110" s="98"/>
      <c r="EX110" s="98"/>
      <c r="EY110" s="98"/>
      <c r="EZ110" s="98"/>
      <c r="FA110" s="98"/>
      <c r="FB110" s="98"/>
      <c r="FC110" s="98"/>
      <c r="FD110" s="98"/>
      <c r="FE110" s="98"/>
      <c r="FF110" s="98"/>
      <c r="FG110" s="98"/>
      <c r="FH110" s="98"/>
      <c r="FI110" s="98"/>
      <c r="FJ110" s="98"/>
      <c r="FK110" s="98"/>
      <c r="FL110" s="47"/>
      <c r="FM110" s="47"/>
      <c r="FN110" s="47"/>
      <c r="FO110" s="47"/>
      <c r="FP110" s="47"/>
      <c r="FQ110" s="47"/>
      <c r="FR110" s="47"/>
      <c r="FS110" s="47"/>
      <c r="FT110" s="47"/>
      <c r="FU110" s="47"/>
      <c r="FV110" s="47"/>
      <c r="FW110" s="47"/>
      <c r="FX110" s="47"/>
      <c r="FY110" s="47"/>
      <c r="FZ110" s="47"/>
      <c r="GA110" s="47"/>
      <c r="GB110" s="6"/>
      <c r="GC110" s="6"/>
      <c r="GD110" s="6"/>
      <c r="GE110" s="6"/>
      <c r="GF110" s="6"/>
    </row>
    <row r="111" spans="2:188" s="14" customFormat="1" ht="16.5" customHeight="1" x14ac:dyDescent="0.3">
      <c r="B111" s="65" t="s">
        <v>90</v>
      </c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6" t="s">
        <v>19</v>
      </c>
      <c r="AO111" s="66"/>
      <c r="AP111" s="66"/>
      <c r="AQ111" s="66"/>
      <c r="AR111" s="66"/>
      <c r="AS111" s="66"/>
      <c r="AT111" s="66"/>
      <c r="AU111" s="66"/>
      <c r="AV111" s="66"/>
      <c r="AW111" s="66"/>
      <c r="AX111" s="67" t="s">
        <v>81</v>
      </c>
      <c r="AY111" s="67"/>
      <c r="AZ111" s="67"/>
      <c r="BA111" s="67"/>
      <c r="BB111" s="67"/>
      <c r="BC111" s="67"/>
      <c r="BD111" s="67"/>
      <c r="BE111" s="67"/>
      <c r="BF111" s="67"/>
      <c r="BG111" s="67"/>
      <c r="BH111" s="67"/>
      <c r="BI111" s="67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8"/>
      <c r="BZ111" s="68"/>
      <c r="CA111" s="68"/>
      <c r="CB111" s="68"/>
      <c r="CC111" s="68"/>
      <c r="CD111" s="68"/>
      <c r="CE111" s="68"/>
      <c r="CF111" s="68"/>
      <c r="CG111" s="68"/>
      <c r="CH111" s="68"/>
      <c r="CI111" s="68"/>
      <c r="CJ111" s="78"/>
      <c r="CK111" s="78"/>
      <c r="CL111" s="78"/>
      <c r="CM111" s="78"/>
      <c r="CN111" s="78"/>
      <c r="CO111" s="78"/>
      <c r="CP111" s="78"/>
      <c r="CQ111" s="78"/>
      <c r="CR111" s="78"/>
      <c r="CS111" s="78"/>
      <c r="CT111" s="78"/>
      <c r="CU111" s="79"/>
      <c r="CV111" s="79"/>
      <c r="CW111" s="79"/>
      <c r="CX111" s="79"/>
      <c r="CY111" s="79"/>
      <c r="CZ111" s="79"/>
      <c r="DA111" s="79"/>
      <c r="DB111" s="79"/>
      <c r="DC111" s="79"/>
      <c r="DD111" s="79"/>
      <c r="DE111" s="79"/>
      <c r="DF111" s="79"/>
      <c r="DG111" s="79"/>
      <c r="DH111" s="79"/>
      <c r="DI111" s="79"/>
      <c r="DJ111" s="79"/>
      <c r="DK111" s="68">
        <v>91150</v>
      </c>
      <c r="DL111" s="68"/>
      <c r="DM111" s="68"/>
      <c r="DN111" s="68"/>
      <c r="DO111" s="68"/>
      <c r="DP111" s="68"/>
      <c r="DQ111" s="68"/>
      <c r="DR111" s="68"/>
      <c r="DS111" s="68"/>
      <c r="DT111" s="68"/>
      <c r="DU111" s="68"/>
      <c r="DV111" s="68"/>
      <c r="DW111" s="68"/>
      <c r="DX111" s="68"/>
      <c r="DY111" s="68">
        <f>SUM(GB111:GF111)</f>
        <v>56329.11</v>
      </c>
      <c r="DZ111" s="68"/>
      <c r="EA111" s="68"/>
      <c r="EB111" s="68"/>
      <c r="EC111" s="68"/>
      <c r="ED111" s="68"/>
      <c r="EE111" s="68"/>
      <c r="EF111" s="68"/>
      <c r="EG111" s="68"/>
      <c r="EH111" s="68"/>
      <c r="EI111" s="68"/>
      <c r="EJ111" s="68"/>
      <c r="EK111" s="78">
        <f>DY111/DK111</f>
        <v>0.61798255622600107</v>
      </c>
      <c r="EL111" s="78"/>
      <c r="EM111" s="78"/>
      <c r="EN111" s="78"/>
      <c r="EO111" s="78"/>
      <c r="EP111" s="78"/>
      <c r="EQ111" s="78"/>
      <c r="ER111" s="78"/>
      <c r="ES111" s="78"/>
      <c r="ET111" s="78"/>
      <c r="EU111" s="78"/>
      <c r="EV111" s="79">
        <v>100</v>
      </c>
      <c r="EW111" s="79"/>
      <c r="EX111" s="79"/>
      <c r="EY111" s="79"/>
      <c r="EZ111" s="79"/>
      <c r="FA111" s="79"/>
      <c r="FB111" s="79"/>
      <c r="FC111" s="79"/>
      <c r="FD111" s="79"/>
      <c r="FE111" s="79"/>
      <c r="FF111" s="79"/>
      <c r="FG111" s="79"/>
      <c r="FH111" s="79"/>
      <c r="FI111" s="79"/>
      <c r="FJ111" s="79"/>
      <c r="FK111" s="79"/>
      <c r="FL111" s="47"/>
      <c r="FM111" s="47"/>
      <c r="FN111" s="47"/>
      <c r="FO111" s="47"/>
      <c r="FP111" s="47"/>
      <c r="FQ111" s="47"/>
      <c r="FR111" s="47"/>
      <c r="FS111" s="47"/>
      <c r="FT111" s="47"/>
      <c r="FU111" s="47"/>
      <c r="FV111" s="47"/>
      <c r="FW111" s="47"/>
      <c r="FX111" s="47"/>
      <c r="FY111" s="47"/>
      <c r="FZ111" s="47"/>
      <c r="GA111" s="47"/>
      <c r="GB111" s="15">
        <v>36368.449999999997</v>
      </c>
      <c r="GC111" s="15">
        <v>19960.66</v>
      </c>
      <c r="GD111" s="15">
        <v>0</v>
      </c>
      <c r="GE111" s="15">
        <v>0</v>
      </c>
      <c r="GF111" s="15"/>
    </row>
    <row r="112" spans="2:188" ht="30.75" customHeight="1" x14ac:dyDescent="0.3">
      <c r="B112" s="81" t="s">
        <v>27</v>
      </c>
      <c r="C112" s="81"/>
      <c r="D112" s="81"/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/>
      <c r="AI112" s="81"/>
      <c r="AJ112" s="81"/>
      <c r="AK112" s="81"/>
      <c r="AL112" s="81"/>
      <c r="AM112" s="81"/>
      <c r="AN112" s="89" t="s">
        <v>69</v>
      </c>
      <c r="AO112" s="89"/>
      <c r="AP112" s="89"/>
      <c r="AQ112" s="89"/>
      <c r="AR112" s="89"/>
      <c r="AS112" s="89"/>
      <c r="AT112" s="89"/>
      <c r="AU112" s="89"/>
      <c r="AV112" s="89"/>
      <c r="AW112" s="89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  <c r="BZ112" s="40"/>
      <c r="CA112" s="40"/>
      <c r="CB112" s="40"/>
      <c r="CC112" s="40"/>
      <c r="CD112" s="40"/>
      <c r="CE112" s="40"/>
      <c r="CF112" s="40"/>
      <c r="CG112" s="40"/>
      <c r="CH112" s="40"/>
      <c r="CI112" s="40"/>
      <c r="CJ112" s="91"/>
      <c r="CK112" s="91"/>
      <c r="CL112" s="91"/>
      <c r="CM112" s="91"/>
      <c r="CN112" s="91"/>
      <c r="CO112" s="91"/>
      <c r="CP112" s="91"/>
      <c r="CQ112" s="91"/>
      <c r="CR112" s="91"/>
      <c r="CS112" s="91"/>
      <c r="CT112" s="91"/>
      <c r="CU112" s="40"/>
      <c r="CV112" s="40"/>
      <c r="CW112" s="40"/>
      <c r="CX112" s="40"/>
      <c r="CY112" s="40"/>
      <c r="CZ112" s="40"/>
      <c r="DA112" s="40"/>
      <c r="DB112" s="40"/>
      <c r="DC112" s="40"/>
      <c r="DD112" s="40"/>
      <c r="DE112" s="40"/>
      <c r="DF112" s="40"/>
      <c r="DG112" s="40"/>
      <c r="DH112" s="40"/>
      <c r="DI112" s="40"/>
      <c r="DJ112" s="40"/>
      <c r="DK112" s="40">
        <f>SUM(DK113:DK119)</f>
        <v>34745</v>
      </c>
      <c r="DL112" s="40"/>
      <c r="DM112" s="40"/>
      <c r="DN112" s="40"/>
      <c r="DO112" s="40"/>
      <c r="DP112" s="40"/>
      <c r="DQ112" s="40"/>
      <c r="DR112" s="40"/>
      <c r="DS112" s="40"/>
      <c r="DT112" s="40"/>
      <c r="DU112" s="40"/>
      <c r="DV112" s="40"/>
      <c r="DW112" s="40"/>
      <c r="DX112" s="40"/>
      <c r="DY112" s="40">
        <f>SUM(DY113:DY119)</f>
        <v>31281.46</v>
      </c>
      <c r="DZ112" s="40"/>
      <c r="EA112" s="40"/>
      <c r="EB112" s="40"/>
      <c r="EC112" s="40"/>
      <c r="ED112" s="40"/>
      <c r="EE112" s="40"/>
      <c r="EF112" s="40"/>
      <c r="EG112" s="40"/>
      <c r="EH112" s="40"/>
      <c r="EI112" s="40"/>
      <c r="EJ112" s="40"/>
      <c r="EK112" s="91">
        <f t="shared" ref="EK112:EK117" si="3">DY112/DK112</f>
        <v>0.90031544107065764</v>
      </c>
      <c r="EL112" s="91"/>
      <c r="EM112" s="91"/>
      <c r="EN112" s="91"/>
      <c r="EO112" s="91"/>
      <c r="EP112" s="91"/>
      <c r="EQ112" s="91"/>
      <c r="ER112" s="91"/>
      <c r="ES112" s="91"/>
      <c r="ET112" s="91"/>
      <c r="EU112" s="91"/>
      <c r="EV112" s="40"/>
      <c r="EW112" s="40"/>
      <c r="EX112" s="40"/>
      <c r="EY112" s="40"/>
      <c r="EZ112" s="40"/>
      <c r="FA112" s="40"/>
      <c r="FB112" s="40"/>
      <c r="FC112" s="40"/>
      <c r="FD112" s="40"/>
      <c r="FE112" s="40"/>
      <c r="FF112" s="40"/>
      <c r="FG112" s="40"/>
      <c r="FH112" s="40"/>
      <c r="FI112" s="40"/>
      <c r="FJ112" s="40"/>
      <c r="FK112" s="40"/>
      <c r="FL112" s="35"/>
      <c r="FM112" s="35"/>
      <c r="FN112" s="35"/>
      <c r="FO112" s="35"/>
      <c r="FP112" s="35"/>
      <c r="FQ112" s="35"/>
      <c r="FR112" s="35"/>
      <c r="FS112" s="35"/>
      <c r="FT112" s="35"/>
      <c r="FU112" s="35"/>
      <c r="FV112" s="35"/>
      <c r="FW112" s="35"/>
      <c r="FX112" s="35"/>
      <c r="FY112" s="35"/>
      <c r="FZ112" s="35"/>
      <c r="GA112" s="35"/>
      <c r="GB112" s="6"/>
      <c r="GC112" s="6"/>
      <c r="GD112" s="6"/>
      <c r="GE112" s="6"/>
      <c r="GF112" s="6"/>
    </row>
    <row r="113" spans="2:188" ht="15" customHeight="1" x14ac:dyDescent="0.3"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35" t="s">
        <v>70</v>
      </c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40"/>
      <c r="BK113" s="40"/>
      <c r="BL113" s="40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91"/>
      <c r="CK113" s="91"/>
      <c r="CL113" s="91"/>
      <c r="CM113" s="91"/>
      <c r="CN113" s="91"/>
      <c r="CO113" s="91"/>
      <c r="CP113" s="91"/>
      <c r="CQ113" s="91"/>
      <c r="CR113" s="91"/>
      <c r="CS113" s="91"/>
      <c r="CT113" s="91"/>
      <c r="CU113" s="40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  <c r="DJ113" s="40"/>
      <c r="DK113" s="40">
        <v>6145</v>
      </c>
      <c r="DL113" s="40"/>
      <c r="DM113" s="40"/>
      <c r="DN113" s="40"/>
      <c r="DO113" s="40"/>
      <c r="DP113" s="40"/>
      <c r="DQ113" s="40"/>
      <c r="DR113" s="40"/>
      <c r="DS113" s="40"/>
      <c r="DT113" s="40"/>
      <c r="DU113" s="40"/>
      <c r="DV113" s="40"/>
      <c r="DW113" s="40"/>
      <c r="DX113" s="40"/>
      <c r="DY113" s="40">
        <v>8519.33</v>
      </c>
      <c r="DZ113" s="40"/>
      <c r="EA113" s="40"/>
      <c r="EB113" s="40"/>
      <c r="EC113" s="40"/>
      <c r="ED113" s="40"/>
      <c r="EE113" s="40"/>
      <c r="EF113" s="40"/>
      <c r="EG113" s="40"/>
      <c r="EH113" s="40"/>
      <c r="EI113" s="40"/>
      <c r="EJ113" s="40"/>
      <c r="EK113" s="91">
        <f t="shared" si="3"/>
        <v>1.3863840520748576</v>
      </c>
      <c r="EL113" s="91"/>
      <c r="EM113" s="91"/>
      <c r="EN113" s="91"/>
      <c r="EO113" s="91"/>
      <c r="EP113" s="91"/>
      <c r="EQ113" s="91"/>
      <c r="ER113" s="91"/>
      <c r="ES113" s="91"/>
      <c r="ET113" s="91"/>
      <c r="EU113" s="91"/>
      <c r="EV113" s="40">
        <v>100</v>
      </c>
      <c r="EW113" s="40"/>
      <c r="EX113" s="40"/>
      <c r="EY113" s="40"/>
      <c r="EZ113" s="40"/>
      <c r="FA113" s="40"/>
      <c r="FB113" s="40"/>
      <c r="FC113" s="40"/>
      <c r="FD113" s="40"/>
      <c r="FE113" s="40"/>
      <c r="FF113" s="40"/>
      <c r="FG113" s="40"/>
      <c r="FH113" s="40"/>
      <c r="FI113" s="40"/>
      <c r="FJ113" s="40"/>
      <c r="FK113" s="40"/>
      <c r="FL113" s="35"/>
      <c r="FM113" s="35"/>
      <c r="FN113" s="35"/>
      <c r="FO113" s="35"/>
      <c r="FP113" s="35"/>
      <c r="FQ113" s="35"/>
      <c r="FR113" s="35"/>
      <c r="FS113" s="35"/>
      <c r="FT113" s="35"/>
      <c r="FU113" s="35"/>
      <c r="FV113" s="35"/>
      <c r="FW113" s="35"/>
      <c r="FX113" s="35"/>
      <c r="FY113" s="35"/>
      <c r="FZ113" s="35"/>
      <c r="GA113" s="35"/>
      <c r="GB113" s="6"/>
      <c r="GC113" s="6"/>
      <c r="GD113" s="6"/>
      <c r="GE113" s="6"/>
      <c r="GF113" s="6"/>
    </row>
    <row r="114" spans="2:188" ht="15" customHeight="1" x14ac:dyDescent="0.3"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35" t="s">
        <v>71</v>
      </c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40"/>
      <c r="CD114" s="40"/>
      <c r="CE114" s="40"/>
      <c r="CF114" s="40"/>
      <c r="CG114" s="40"/>
      <c r="CH114" s="40"/>
      <c r="CI114" s="40"/>
      <c r="CJ114" s="91"/>
      <c r="CK114" s="91"/>
      <c r="CL114" s="91"/>
      <c r="CM114" s="91"/>
      <c r="CN114" s="91"/>
      <c r="CO114" s="91"/>
      <c r="CP114" s="91"/>
      <c r="CQ114" s="91"/>
      <c r="CR114" s="91"/>
      <c r="CS114" s="91"/>
      <c r="CT114" s="91"/>
      <c r="CU114" s="40"/>
      <c r="CV114" s="40"/>
      <c r="CW114" s="40"/>
      <c r="CX114" s="40"/>
      <c r="CY114" s="40"/>
      <c r="CZ114" s="40"/>
      <c r="DA114" s="40"/>
      <c r="DB114" s="40"/>
      <c r="DC114" s="40"/>
      <c r="DD114" s="40"/>
      <c r="DE114" s="40"/>
      <c r="DF114" s="40"/>
      <c r="DG114" s="40"/>
      <c r="DH114" s="40"/>
      <c r="DI114" s="40"/>
      <c r="DJ114" s="40"/>
      <c r="DK114" s="40">
        <v>3400</v>
      </c>
      <c r="DL114" s="40"/>
      <c r="DM114" s="40"/>
      <c r="DN114" s="40"/>
      <c r="DO114" s="40"/>
      <c r="DP114" s="40"/>
      <c r="DQ114" s="40"/>
      <c r="DR114" s="40"/>
      <c r="DS114" s="40"/>
      <c r="DT114" s="40"/>
      <c r="DU114" s="40"/>
      <c r="DV114" s="40"/>
      <c r="DW114" s="40"/>
      <c r="DX114" s="40"/>
      <c r="DY114" s="40">
        <v>865.6</v>
      </c>
      <c r="DZ114" s="40"/>
      <c r="EA114" s="40"/>
      <c r="EB114" s="40"/>
      <c r="EC114" s="40"/>
      <c r="ED114" s="40"/>
      <c r="EE114" s="40"/>
      <c r="EF114" s="40"/>
      <c r="EG114" s="40"/>
      <c r="EH114" s="40"/>
      <c r="EI114" s="40"/>
      <c r="EJ114" s="40"/>
      <c r="EK114" s="91">
        <f t="shared" si="3"/>
        <v>0.25458823529411767</v>
      </c>
      <c r="EL114" s="91"/>
      <c r="EM114" s="91"/>
      <c r="EN114" s="91"/>
      <c r="EO114" s="91"/>
      <c r="EP114" s="91"/>
      <c r="EQ114" s="91"/>
      <c r="ER114" s="91"/>
      <c r="ES114" s="91"/>
      <c r="ET114" s="91"/>
      <c r="EU114" s="91"/>
      <c r="EV114" s="40">
        <v>100</v>
      </c>
      <c r="EW114" s="40"/>
      <c r="EX114" s="40"/>
      <c r="EY114" s="40"/>
      <c r="EZ114" s="40"/>
      <c r="FA114" s="40"/>
      <c r="FB114" s="40"/>
      <c r="FC114" s="40"/>
      <c r="FD114" s="40"/>
      <c r="FE114" s="40"/>
      <c r="FF114" s="40"/>
      <c r="FG114" s="40"/>
      <c r="FH114" s="40"/>
      <c r="FI114" s="40"/>
      <c r="FJ114" s="40"/>
      <c r="FK114" s="40"/>
      <c r="FL114" s="35"/>
      <c r="FM114" s="35"/>
      <c r="FN114" s="35"/>
      <c r="FO114" s="35"/>
      <c r="FP114" s="35"/>
      <c r="FQ114" s="35"/>
      <c r="FR114" s="35"/>
      <c r="FS114" s="35"/>
      <c r="FT114" s="35"/>
      <c r="FU114" s="35"/>
      <c r="FV114" s="35"/>
      <c r="FW114" s="35"/>
      <c r="FX114" s="35"/>
      <c r="FY114" s="35"/>
      <c r="FZ114" s="35"/>
      <c r="GA114" s="35"/>
      <c r="GB114" s="6"/>
      <c r="GC114" s="6"/>
      <c r="GD114" s="6"/>
      <c r="GE114" s="6"/>
      <c r="GF114" s="6"/>
    </row>
    <row r="115" spans="2:188" ht="15" customHeight="1" x14ac:dyDescent="0.3"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35" t="s">
        <v>72</v>
      </c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40"/>
      <c r="BK115" s="40"/>
      <c r="BL115" s="40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  <c r="BZ115" s="40"/>
      <c r="CA115" s="40"/>
      <c r="CB115" s="40"/>
      <c r="CC115" s="40"/>
      <c r="CD115" s="40"/>
      <c r="CE115" s="40"/>
      <c r="CF115" s="40"/>
      <c r="CG115" s="40"/>
      <c r="CH115" s="40"/>
      <c r="CI115" s="40"/>
      <c r="CJ115" s="91"/>
      <c r="CK115" s="91"/>
      <c r="CL115" s="91"/>
      <c r="CM115" s="91"/>
      <c r="CN115" s="91"/>
      <c r="CO115" s="91"/>
      <c r="CP115" s="91"/>
      <c r="CQ115" s="91"/>
      <c r="CR115" s="91"/>
      <c r="CS115" s="91"/>
      <c r="CT115" s="91"/>
      <c r="CU115" s="40"/>
      <c r="CV115" s="40"/>
      <c r="CW115" s="40"/>
      <c r="CX115" s="40"/>
      <c r="CY115" s="40"/>
      <c r="CZ115" s="40"/>
      <c r="DA115" s="40"/>
      <c r="DB115" s="40"/>
      <c r="DC115" s="40"/>
      <c r="DD115" s="40"/>
      <c r="DE115" s="40"/>
      <c r="DF115" s="40"/>
      <c r="DG115" s="40"/>
      <c r="DH115" s="40"/>
      <c r="DI115" s="40"/>
      <c r="DJ115" s="40"/>
      <c r="DK115" s="40">
        <v>2000</v>
      </c>
      <c r="DL115" s="40"/>
      <c r="DM115" s="40"/>
      <c r="DN115" s="40"/>
      <c r="DO115" s="40"/>
      <c r="DP115" s="40"/>
      <c r="DQ115" s="40"/>
      <c r="DR115" s="40"/>
      <c r="DS115" s="40"/>
      <c r="DT115" s="40"/>
      <c r="DU115" s="40"/>
      <c r="DV115" s="40"/>
      <c r="DW115" s="40"/>
      <c r="DX115" s="40"/>
      <c r="DY115" s="40">
        <v>7983.36</v>
      </c>
      <c r="DZ115" s="40"/>
      <c r="EA115" s="40"/>
      <c r="EB115" s="40"/>
      <c r="EC115" s="40"/>
      <c r="ED115" s="40"/>
      <c r="EE115" s="40"/>
      <c r="EF115" s="40"/>
      <c r="EG115" s="40"/>
      <c r="EH115" s="40"/>
      <c r="EI115" s="40"/>
      <c r="EJ115" s="40"/>
      <c r="EK115" s="91">
        <f t="shared" si="3"/>
        <v>3.9916799999999997</v>
      </c>
      <c r="EL115" s="91"/>
      <c r="EM115" s="91"/>
      <c r="EN115" s="91"/>
      <c r="EO115" s="91"/>
      <c r="EP115" s="91"/>
      <c r="EQ115" s="91"/>
      <c r="ER115" s="91"/>
      <c r="ES115" s="91"/>
      <c r="ET115" s="91"/>
      <c r="EU115" s="91"/>
      <c r="EV115" s="40">
        <v>100</v>
      </c>
      <c r="EW115" s="40"/>
      <c r="EX115" s="40"/>
      <c r="EY115" s="40"/>
      <c r="EZ115" s="40"/>
      <c r="FA115" s="40"/>
      <c r="FB115" s="40"/>
      <c r="FC115" s="40"/>
      <c r="FD115" s="40"/>
      <c r="FE115" s="40"/>
      <c r="FF115" s="40"/>
      <c r="FG115" s="40"/>
      <c r="FH115" s="40"/>
      <c r="FI115" s="40"/>
      <c r="FJ115" s="40"/>
      <c r="FK115" s="40"/>
      <c r="FL115" s="35"/>
      <c r="FM115" s="35"/>
      <c r="FN115" s="35"/>
      <c r="FO115" s="35"/>
      <c r="FP115" s="35"/>
      <c r="FQ115" s="35"/>
      <c r="FR115" s="35"/>
      <c r="FS115" s="35"/>
      <c r="FT115" s="35"/>
      <c r="FU115" s="35"/>
      <c r="FV115" s="35"/>
      <c r="FW115" s="35"/>
      <c r="FX115" s="35"/>
      <c r="FY115" s="35"/>
      <c r="FZ115" s="35"/>
      <c r="GA115" s="35"/>
      <c r="GB115" s="6"/>
      <c r="GC115" s="6"/>
      <c r="GD115" s="6"/>
      <c r="GE115" s="6"/>
      <c r="GF115" s="6"/>
    </row>
    <row r="116" spans="2:188" ht="15" customHeight="1" x14ac:dyDescent="0.3"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35" t="s">
        <v>73</v>
      </c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40"/>
      <c r="BK116" s="40"/>
      <c r="BL116" s="40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  <c r="BZ116" s="40"/>
      <c r="CA116" s="40"/>
      <c r="CB116" s="40"/>
      <c r="CC116" s="40"/>
      <c r="CD116" s="40"/>
      <c r="CE116" s="40"/>
      <c r="CF116" s="40"/>
      <c r="CG116" s="40"/>
      <c r="CH116" s="40"/>
      <c r="CI116" s="40"/>
      <c r="CJ116" s="91"/>
      <c r="CK116" s="91"/>
      <c r="CL116" s="91"/>
      <c r="CM116" s="91"/>
      <c r="CN116" s="91"/>
      <c r="CO116" s="91"/>
      <c r="CP116" s="91"/>
      <c r="CQ116" s="91"/>
      <c r="CR116" s="91"/>
      <c r="CS116" s="91"/>
      <c r="CT116" s="91"/>
      <c r="CU116" s="40"/>
      <c r="CV116" s="40"/>
      <c r="CW116" s="40"/>
      <c r="CX116" s="40"/>
      <c r="CY116" s="40"/>
      <c r="CZ116" s="40"/>
      <c r="DA116" s="40"/>
      <c r="DB116" s="40"/>
      <c r="DC116" s="40"/>
      <c r="DD116" s="40"/>
      <c r="DE116" s="40"/>
      <c r="DF116" s="40"/>
      <c r="DG116" s="40"/>
      <c r="DH116" s="40"/>
      <c r="DI116" s="40"/>
      <c r="DJ116" s="40"/>
      <c r="DK116" s="40">
        <v>21200</v>
      </c>
      <c r="DL116" s="40"/>
      <c r="DM116" s="40"/>
      <c r="DN116" s="40"/>
      <c r="DO116" s="40"/>
      <c r="DP116" s="40"/>
      <c r="DQ116" s="40"/>
      <c r="DR116" s="40"/>
      <c r="DS116" s="40"/>
      <c r="DT116" s="40"/>
      <c r="DU116" s="40"/>
      <c r="DV116" s="40"/>
      <c r="DW116" s="40"/>
      <c r="DX116" s="40"/>
      <c r="DY116" s="40">
        <v>13095.24</v>
      </c>
      <c r="DZ116" s="40"/>
      <c r="EA116" s="40"/>
      <c r="EB116" s="40"/>
      <c r="EC116" s="40"/>
      <c r="ED116" s="40"/>
      <c r="EE116" s="40"/>
      <c r="EF116" s="40"/>
      <c r="EG116" s="40"/>
      <c r="EH116" s="40"/>
      <c r="EI116" s="40"/>
      <c r="EJ116" s="40"/>
      <c r="EK116" s="91">
        <f t="shared" si="3"/>
        <v>0.61770000000000003</v>
      </c>
      <c r="EL116" s="91"/>
      <c r="EM116" s="91"/>
      <c r="EN116" s="91"/>
      <c r="EO116" s="91"/>
      <c r="EP116" s="91"/>
      <c r="EQ116" s="91"/>
      <c r="ER116" s="91"/>
      <c r="ES116" s="91"/>
      <c r="ET116" s="91"/>
      <c r="EU116" s="91"/>
      <c r="EV116" s="40">
        <v>100</v>
      </c>
      <c r="EW116" s="40"/>
      <c r="EX116" s="40"/>
      <c r="EY116" s="40"/>
      <c r="EZ116" s="40"/>
      <c r="FA116" s="40"/>
      <c r="FB116" s="40"/>
      <c r="FC116" s="40"/>
      <c r="FD116" s="40"/>
      <c r="FE116" s="40"/>
      <c r="FF116" s="40"/>
      <c r="FG116" s="40"/>
      <c r="FH116" s="40"/>
      <c r="FI116" s="40"/>
      <c r="FJ116" s="40"/>
      <c r="FK116" s="40"/>
      <c r="FL116" s="35"/>
      <c r="FM116" s="35"/>
      <c r="FN116" s="35"/>
      <c r="FO116" s="35"/>
      <c r="FP116" s="35"/>
      <c r="FQ116" s="35"/>
      <c r="FR116" s="35"/>
      <c r="FS116" s="35"/>
      <c r="FT116" s="35"/>
      <c r="FU116" s="35"/>
      <c r="FV116" s="35"/>
      <c r="FW116" s="35"/>
      <c r="FX116" s="35"/>
      <c r="FY116" s="35"/>
      <c r="FZ116" s="35"/>
      <c r="GA116" s="35"/>
      <c r="GB116" s="6"/>
      <c r="GC116" s="6"/>
      <c r="GD116" s="6"/>
      <c r="GE116" s="6"/>
      <c r="GF116" s="6"/>
    </row>
    <row r="117" spans="2:188" ht="15" customHeight="1" x14ac:dyDescent="0.3">
      <c r="B117" s="93"/>
      <c r="C117" s="93"/>
      <c r="D117" s="93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35" t="s">
        <v>74</v>
      </c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40"/>
      <c r="BK117" s="40"/>
      <c r="BL117" s="40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  <c r="BZ117" s="40"/>
      <c r="CA117" s="40"/>
      <c r="CB117" s="40"/>
      <c r="CC117" s="40"/>
      <c r="CD117" s="40"/>
      <c r="CE117" s="40"/>
      <c r="CF117" s="40"/>
      <c r="CG117" s="40"/>
      <c r="CH117" s="40"/>
      <c r="CI117" s="40"/>
      <c r="CJ117" s="91"/>
      <c r="CK117" s="91"/>
      <c r="CL117" s="91"/>
      <c r="CM117" s="91"/>
      <c r="CN117" s="91"/>
      <c r="CO117" s="91"/>
      <c r="CP117" s="91"/>
      <c r="CQ117" s="91"/>
      <c r="CR117" s="91"/>
      <c r="CS117" s="91"/>
      <c r="CT117" s="91"/>
      <c r="CU117" s="40"/>
      <c r="CV117" s="40"/>
      <c r="CW117" s="40"/>
      <c r="CX117" s="40"/>
      <c r="CY117" s="40"/>
      <c r="CZ117" s="40"/>
      <c r="DA117" s="40"/>
      <c r="DB117" s="40"/>
      <c r="DC117" s="40"/>
      <c r="DD117" s="40"/>
      <c r="DE117" s="40"/>
      <c r="DF117" s="40"/>
      <c r="DG117" s="40"/>
      <c r="DH117" s="40"/>
      <c r="DI117" s="40"/>
      <c r="DJ117" s="40"/>
      <c r="DK117" s="40">
        <v>2000</v>
      </c>
      <c r="DL117" s="40"/>
      <c r="DM117" s="40"/>
      <c r="DN117" s="40"/>
      <c r="DO117" s="40"/>
      <c r="DP117" s="40"/>
      <c r="DQ117" s="40"/>
      <c r="DR117" s="40"/>
      <c r="DS117" s="40"/>
      <c r="DT117" s="40"/>
      <c r="DU117" s="40"/>
      <c r="DV117" s="40"/>
      <c r="DW117" s="40"/>
      <c r="DX117" s="40"/>
      <c r="DY117" s="40">
        <v>817.93</v>
      </c>
      <c r="DZ117" s="40"/>
      <c r="EA117" s="40"/>
      <c r="EB117" s="40"/>
      <c r="EC117" s="40"/>
      <c r="ED117" s="40"/>
      <c r="EE117" s="40"/>
      <c r="EF117" s="40"/>
      <c r="EG117" s="40"/>
      <c r="EH117" s="40"/>
      <c r="EI117" s="40"/>
      <c r="EJ117" s="40"/>
      <c r="EK117" s="91">
        <f t="shared" si="3"/>
        <v>0.40896499999999997</v>
      </c>
      <c r="EL117" s="91"/>
      <c r="EM117" s="91"/>
      <c r="EN117" s="91"/>
      <c r="EO117" s="91"/>
      <c r="EP117" s="91"/>
      <c r="EQ117" s="91"/>
      <c r="ER117" s="91"/>
      <c r="ES117" s="91"/>
      <c r="ET117" s="91"/>
      <c r="EU117" s="91"/>
      <c r="EV117" s="40">
        <v>100</v>
      </c>
      <c r="EW117" s="40"/>
      <c r="EX117" s="40"/>
      <c r="EY117" s="40"/>
      <c r="EZ117" s="40"/>
      <c r="FA117" s="40"/>
      <c r="FB117" s="40"/>
      <c r="FC117" s="40"/>
      <c r="FD117" s="40"/>
      <c r="FE117" s="40"/>
      <c r="FF117" s="40"/>
      <c r="FG117" s="40"/>
      <c r="FH117" s="40"/>
      <c r="FI117" s="40"/>
      <c r="FJ117" s="40"/>
      <c r="FK117" s="40"/>
      <c r="FL117" s="35"/>
      <c r="FM117" s="35"/>
      <c r="FN117" s="35"/>
      <c r="FO117" s="35"/>
      <c r="FP117" s="35"/>
      <c r="FQ117" s="35"/>
      <c r="FR117" s="35"/>
      <c r="FS117" s="35"/>
      <c r="FT117" s="35"/>
      <c r="FU117" s="35"/>
      <c r="FV117" s="35"/>
      <c r="FW117" s="35"/>
      <c r="FX117" s="35"/>
      <c r="FY117" s="35"/>
      <c r="FZ117" s="35"/>
      <c r="GA117" s="35"/>
      <c r="GB117" s="6"/>
      <c r="GC117" s="6"/>
      <c r="GD117" s="6"/>
      <c r="GE117" s="6"/>
      <c r="GF117" s="6"/>
    </row>
    <row r="118" spans="2:188" ht="15" customHeight="1" x14ac:dyDescent="0.3"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35" t="s">
        <v>75</v>
      </c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40"/>
      <c r="BK118" s="40"/>
      <c r="BL118" s="40"/>
      <c r="BM118" s="40"/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  <c r="BZ118" s="40"/>
      <c r="CA118" s="40"/>
      <c r="CB118" s="40"/>
      <c r="CC118" s="40"/>
      <c r="CD118" s="40"/>
      <c r="CE118" s="40"/>
      <c r="CF118" s="40"/>
      <c r="CG118" s="40"/>
      <c r="CH118" s="40"/>
      <c r="CI118" s="40"/>
      <c r="CJ118" s="91"/>
      <c r="CK118" s="91"/>
      <c r="CL118" s="91"/>
      <c r="CM118" s="91"/>
      <c r="CN118" s="91"/>
      <c r="CO118" s="91"/>
      <c r="CP118" s="91"/>
      <c r="CQ118" s="91"/>
      <c r="CR118" s="91"/>
      <c r="CS118" s="91"/>
      <c r="CT118" s="91"/>
      <c r="CU118" s="40"/>
      <c r="CV118" s="40"/>
      <c r="CW118" s="40"/>
      <c r="CX118" s="40"/>
      <c r="CY118" s="40"/>
      <c r="CZ118" s="40"/>
      <c r="DA118" s="40"/>
      <c r="DB118" s="40"/>
      <c r="DC118" s="40"/>
      <c r="DD118" s="40"/>
      <c r="DE118" s="40"/>
      <c r="DF118" s="40"/>
      <c r="DG118" s="40"/>
      <c r="DH118" s="40"/>
      <c r="DI118" s="40"/>
      <c r="DJ118" s="40"/>
      <c r="DK118" s="40"/>
      <c r="DL118" s="40"/>
      <c r="DM118" s="40"/>
      <c r="DN118" s="40"/>
      <c r="DO118" s="40"/>
      <c r="DP118" s="40"/>
      <c r="DQ118" s="40"/>
      <c r="DR118" s="40"/>
      <c r="DS118" s="40"/>
      <c r="DT118" s="40"/>
      <c r="DU118" s="40"/>
      <c r="DV118" s="40"/>
      <c r="DW118" s="40"/>
      <c r="DX118" s="40"/>
      <c r="DY118" s="40"/>
      <c r="DZ118" s="40"/>
      <c r="EA118" s="40"/>
      <c r="EB118" s="40"/>
      <c r="EC118" s="40"/>
      <c r="ED118" s="40"/>
      <c r="EE118" s="40"/>
      <c r="EF118" s="40"/>
      <c r="EG118" s="40"/>
      <c r="EH118" s="40"/>
      <c r="EI118" s="40"/>
      <c r="EJ118" s="40"/>
      <c r="EK118" s="91"/>
      <c r="EL118" s="91"/>
      <c r="EM118" s="91"/>
      <c r="EN118" s="91"/>
      <c r="EO118" s="91"/>
      <c r="EP118" s="91"/>
      <c r="EQ118" s="91"/>
      <c r="ER118" s="91"/>
      <c r="ES118" s="91"/>
      <c r="ET118" s="91"/>
      <c r="EU118" s="91"/>
      <c r="EV118" s="40"/>
      <c r="EW118" s="40"/>
      <c r="EX118" s="40"/>
      <c r="EY118" s="40"/>
      <c r="EZ118" s="40"/>
      <c r="FA118" s="40"/>
      <c r="FB118" s="40"/>
      <c r="FC118" s="40"/>
      <c r="FD118" s="40"/>
      <c r="FE118" s="40"/>
      <c r="FF118" s="40"/>
      <c r="FG118" s="40"/>
      <c r="FH118" s="40"/>
      <c r="FI118" s="40"/>
      <c r="FJ118" s="40"/>
      <c r="FK118" s="40"/>
      <c r="FL118" s="35"/>
      <c r="FM118" s="35"/>
      <c r="FN118" s="35"/>
      <c r="FO118" s="35"/>
      <c r="FP118" s="35"/>
      <c r="FQ118" s="35"/>
      <c r="FR118" s="35"/>
      <c r="FS118" s="35"/>
      <c r="FT118" s="35"/>
      <c r="FU118" s="35"/>
      <c r="FV118" s="35"/>
      <c r="FW118" s="35"/>
      <c r="FX118" s="35"/>
      <c r="FY118" s="35"/>
      <c r="FZ118" s="35"/>
      <c r="GA118" s="35"/>
      <c r="GB118" s="6"/>
      <c r="GC118" s="6"/>
      <c r="GD118" s="6"/>
      <c r="GE118" s="6"/>
      <c r="GF118" s="6"/>
    </row>
    <row r="119" spans="2:188" ht="22.5" customHeight="1" x14ac:dyDescent="0.3"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40"/>
      <c r="BK119" s="40"/>
      <c r="BL119" s="4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  <c r="BZ119" s="40"/>
      <c r="CA119" s="40"/>
      <c r="CB119" s="40"/>
      <c r="CC119" s="40"/>
      <c r="CD119" s="40"/>
      <c r="CE119" s="40"/>
      <c r="CF119" s="40"/>
      <c r="CG119" s="40"/>
      <c r="CH119" s="40"/>
      <c r="CI119" s="40"/>
      <c r="CJ119" s="91"/>
      <c r="CK119" s="91"/>
      <c r="CL119" s="91"/>
      <c r="CM119" s="91"/>
      <c r="CN119" s="91"/>
      <c r="CO119" s="91"/>
      <c r="CP119" s="91"/>
      <c r="CQ119" s="91"/>
      <c r="CR119" s="91"/>
      <c r="CS119" s="91"/>
      <c r="CT119" s="91"/>
      <c r="CU119" s="40"/>
      <c r="CV119" s="40"/>
      <c r="CW119" s="40"/>
      <c r="CX119" s="40"/>
      <c r="CY119" s="40"/>
      <c r="CZ119" s="40"/>
      <c r="DA119" s="40"/>
      <c r="DB119" s="40"/>
      <c r="DC119" s="40"/>
      <c r="DD119" s="40"/>
      <c r="DE119" s="40"/>
      <c r="DF119" s="40"/>
      <c r="DG119" s="40"/>
      <c r="DH119" s="40"/>
      <c r="DI119" s="40"/>
      <c r="DJ119" s="40"/>
      <c r="DK119" s="40"/>
      <c r="DL119" s="40"/>
      <c r="DM119" s="40"/>
      <c r="DN119" s="40"/>
      <c r="DO119" s="40"/>
      <c r="DP119" s="40"/>
      <c r="DQ119" s="40"/>
      <c r="DR119" s="40"/>
      <c r="DS119" s="40"/>
      <c r="DT119" s="40"/>
      <c r="DU119" s="40"/>
      <c r="DV119" s="40"/>
      <c r="DW119" s="40"/>
      <c r="DX119" s="40"/>
      <c r="DY119" s="40"/>
      <c r="DZ119" s="40"/>
      <c r="EA119" s="40"/>
      <c r="EB119" s="40"/>
      <c r="EC119" s="40"/>
      <c r="ED119" s="40"/>
      <c r="EE119" s="40"/>
      <c r="EF119" s="40"/>
      <c r="EG119" s="40"/>
      <c r="EH119" s="40"/>
      <c r="EI119" s="40"/>
      <c r="EJ119" s="40"/>
      <c r="EK119" s="91"/>
      <c r="EL119" s="91"/>
      <c r="EM119" s="91"/>
      <c r="EN119" s="91"/>
      <c r="EO119" s="91"/>
      <c r="EP119" s="91"/>
      <c r="EQ119" s="91"/>
      <c r="ER119" s="91"/>
      <c r="ES119" s="91"/>
      <c r="ET119" s="91"/>
      <c r="EU119" s="91"/>
      <c r="EV119" s="40"/>
      <c r="EW119" s="40"/>
      <c r="EX119" s="40"/>
      <c r="EY119" s="40"/>
      <c r="EZ119" s="40"/>
      <c r="FA119" s="40"/>
      <c r="FB119" s="40"/>
      <c r="FC119" s="40"/>
      <c r="FD119" s="40"/>
      <c r="FE119" s="40"/>
      <c r="FF119" s="40"/>
      <c r="FG119" s="40"/>
      <c r="FH119" s="40"/>
      <c r="FI119" s="40"/>
      <c r="FJ119" s="40"/>
      <c r="FK119" s="40"/>
      <c r="FL119" s="35"/>
      <c r="FM119" s="35"/>
      <c r="FN119" s="35"/>
      <c r="FO119" s="35"/>
      <c r="FP119" s="35"/>
      <c r="FQ119" s="35"/>
      <c r="FR119" s="35"/>
      <c r="FS119" s="35"/>
      <c r="FT119" s="35"/>
      <c r="FU119" s="35"/>
      <c r="FV119" s="35"/>
      <c r="FW119" s="35"/>
      <c r="FX119" s="35"/>
      <c r="FY119" s="35"/>
      <c r="FZ119" s="35"/>
      <c r="GA119" s="35"/>
      <c r="GB119" s="6"/>
      <c r="GC119" s="6"/>
      <c r="GD119" s="6"/>
      <c r="GE119" s="6"/>
      <c r="GF119" s="6"/>
    </row>
    <row r="120" spans="2:188" ht="24.75" customHeight="1" x14ac:dyDescent="0.3">
      <c r="B120" s="94"/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89"/>
      <c r="AO120" s="89"/>
      <c r="AP120" s="89"/>
      <c r="AQ120" s="89"/>
      <c r="AR120" s="89"/>
      <c r="AS120" s="89"/>
      <c r="AT120" s="89"/>
      <c r="AU120" s="89"/>
      <c r="AV120" s="89"/>
      <c r="AW120" s="89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40"/>
      <c r="BK120" s="40"/>
      <c r="BL120" s="4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  <c r="CF120" s="40"/>
      <c r="CG120" s="40"/>
      <c r="CH120" s="40"/>
      <c r="CI120" s="40"/>
      <c r="CJ120" s="91"/>
      <c r="CK120" s="91"/>
      <c r="CL120" s="91"/>
      <c r="CM120" s="91"/>
      <c r="CN120" s="91"/>
      <c r="CO120" s="91"/>
      <c r="CP120" s="91"/>
      <c r="CQ120" s="91"/>
      <c r="CR120" s="91"/>
      <c r="CS120" s="91"/>
      <c r="CT120" s="91"/>
      <c r="CU120" s="40"/>
      <c r="CV120" s="40"/>
      <c r="CW120" s="40"/>
      <c r="CX120" s="40"/>
      <c r="CY120" s="40"/>
      <c r="CZ120" s="40"/>
      <c r="DA120" s="40"/>
      <c r="DB120" s="40"/>
      <c r="DC120" s="40"/>
      <c r="DD120" s="40"/>
      <c r="DE120" s="40"/>
      <c r="DF120" s="40"/>
      <c r="DG120" s="40"/>
      <c r="DH120" s="40"/>
      <c r="DI120" s="40"/>
      <c r="DJ120" s="40"/>
      <c r="DK120" s="40"/>
      <c r="DL120" s="40"/>
      <c r="DM120" s="40"/>
      <c r="DN120" s="40"/>
      <c r="DO120" s="40"/>
      <c r="DP120" s="40"/>
      <c r="DQ120" s="40"/>
      <c r="DR120" s="40"/>
      <c r="DS120" s="40"/>
      <c r="DT120" s="40"/>
      <c r="DU120" s="40"/>
      <c r="DV120" s="40"/>
      <c r="DW120" s="40"/>
      <c r="DX120" s="40"/>
      <c r="DY120" s="40"/>
      <c r="DZ120" s="40"/>
      <c r="EA120" s="40"/>
      <c r="EB120" s="40"/>
      <c r="EC120" s="40"/>
      <c r="ED120" s="40"/>
      <c r="EE120" s="40"/>
      <c r="EF120" s="40"/>
      <c r="EG120" s="40"/>
      <c r="EH120" s="40"/>
      <c r="EI120" s="40"/>
      <c r="EJ120" s="40"/>
      <c r="EK120" s="91"/>
      <c r="EL120" s="91"/>
      <c r="EM120" s="91"/>
      <c r="EN120" s="91"/>
      <c r="EO120" s="91"/>
      <c r="EP120" s="91"/>
      <c r="EQ120" s="91"/>
      <c r="ER120" s="91"/>
      <c r="ES120" s="91"/>
      <c r="ET120" s="91"/>
      <c r="EU120" s="91"/>
      <c r="EV120" s="40"/>
      <c r="EW120" s="40"/>
      <c r="EX120" s="40"/>
      <c r="EY120" s="40"/>
      <c r="EZ120" s="40"/>
      <c r="FA120" s="40"/>
      <c r="FB120" s="40"/>
      <c r="FC120" s="40"/>
      <c r="FD120" s="40"/>
      <c r="FE120" s="40"/>
      <c r="FF120" s="40"/>
      <c r="FG120" s="40"/>
      <c r="FH120" s="40"/>
      <c r="FI120" s="40"/>
      <c r="FJ120" s="40"/>
      <c r="FK120" s="40"/>
      <c r="FL120" s="35"/>
      <c r="FM120" s="35"/>
      <c r="FN120" s="35"/>
      <c r="FO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FZ120" s="35"/>
      <c r="GA120" s="35"/>
      <c r="GB120" s="6"/>
      <c r="GC120" s="6"/>
      <c r="GD120" s="6"/>
      <c r="GE120" s="6"/>
      <c r="GF120" s="6"/>
    </row>
    <row r="121" spans="2:188" ht="112.5" customHeight="1" x14ac:dyDescent="0.3">
      <c r="B121" s="36" t="s">
        <v>111</v>
      </c>
      <c r="C121" s="36"/>
      <c r="D121" s="36"/>
      <c r="E121" s="36"/>
      <c r="F121" s="36"/>
      <c r="G121" s="37" t="s">
        <v>47</v>
      </c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  <c r="BY121" s="35"/>
      <c r="BZ121" s="35"/>
      <c r="CA121" s="35"/>
      <c r="CB121" s="35"/>
      <c r="CC121" s="35"/>
      <c r="CD121" s="35"/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  <c r="CS121" s="35"/>
      <c r="CT121" s="35"/>
      <c r="CU121" s="40"/>
      <c r="CV121" s="40"/>
      <c r="CW121" s="40"/>
      <c r="CX121" s="40"/>
      <c r="CY121" s="40"/>
      <c r="CZ121" s="40"/>
      <c r="DA121" s="40"/>
      <c r="DB121" s="40"/>
      <c r="DC121" s="40"/>
      <c r="DD121" s="40"/>
      <c r="DE121" s="40"/>
      <c r="DF121" s="40"/>
      <c r="DG121" s="40"/>
      <c r="DH121" s="40"/>
      <c r="DI121" s="40"/>
      <c r="DJ121" s="40"/>
      <c r="DK121" s="35"/>
      <c r="DL121" s="35"/>
      <c r="DM121" s="35"/>
      <c r="DN121" s="35"/>
      <c r="DO121" s="35"/>
      <c r="DP121" s="35"/>
      <c r="DQ121" s="35"/>
      <c r="DR121" s="35"/>
      <c r="DS121" s="35"/>
      <c r="DT121" s="35"/>
      <c r="DU121" s="35"/>
      <c r="DV121" s="35"/>
      <c r="DW121" s="35"/>
      <c r="DX121" s="35"/>
      <c r="DY121" s="35"/>
      <c r="DZ121" s="35"/>
      <c r="EA121" s="35"/>
      <c r="EB121" s="35"/>
      <c r="EC121" s="35"/>
      <c r="ED121" s="35"/>
      <c r="EE121" s="35"/>
      <c r="EF121" s="35"/>
      <c r="EG121" s="35"/>
      <c r="EH121" s="35"/>
      <c r="EI121" s="35"/>
      <c r="EJ121" s="35"/>
      <c r="EK121" s="35"/>
      <c r="EL121" s="35"/>
      <c r="EM121" s="35"/>
      <c r="EN121" s="35"/>
      <c r="EO121" s="35"/>
      <c r="EP121" s="35"/>
      <c r="EQ121" s="35"/>
      <c r="ER121" s="35"/>
      <c r="ES121" s="35"/>
      <c r="ET121" s="35"/>
      <c r="EU121" s="35"/>
      <c r="EV121" s="39">
        <v>1</v>
      </c>
      <c r="EW121" s="39"/>
      <c r="EX121" s="39"/>
      <c r="EY121" s="39"/>
      <c r="EZ121" s="39"/>
      <c r="FA121" s="39"/>
      <c r="FB121" s="39"/>
      <c r="FC121" s="39"/>
      <c r="FD121" s="39"/>
      <c r="FE121" s="39"/>
      <c r="FF121" s="39"/>
      <c r="FG121" s="39"/>
      <c r="FH121" s="39"/>
      <c r="FI121" s="39"/>
      <c r="FJ121" s="39"/>
      <c r="FK121" s="39"/>
      <c r="FL121" s="41"/>
      <c r="FM121" s="41"/>
      <c r="FN121" s="41"/>
      <c r="FO121" s="41"/>
      <c r="FP121" s="41"/>
      <c r="FQ121" s="41"/>
      <c r="FR121" s="41"/>
      <c r="FS121" s="41"/>
      <c r="FT121" s="41"/>
      <c r="FU121" s="41"/>
      <c r="FV121" s="41"/>
      <c r="FW121" s="41"/>
      <c r="FX121" s="41"/>
      <c r="FY121" s="41"/>
      <c r="FZ121" s="41"/>
      <c r="GA121" s="41"/>
      <c r="GB121" s="6"/>
      <c r="GC121" s="6"/>
      <c r="GD121" s="6"/>
      <c r="GE121" s="6"/>
      <c r="GF121" s="6"/>
    </row>
    <row r="122" spans="2:188" ht="12.75" customHeight="1" x14ac:dyDescent="0.3">
      <c r="B122" s="36"/>
      <c r="C122" s="36"/>
      <c r="D122" s="36"/>
      <c r="E122" s="36"/>
      <c r="F122" s="36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40"/>
      <c r="CV122" s="40"/>
      <c r="CW122" s="40"/>
      <c r="CX122" s="40"/>
      <c r="CY122" s="40"/>
      <c r="CZ122" s="40"/>
      <c r="DA122" s="40"/>
      <c r="DB122" s="40"/>
      <c r="DC122" s="40"/>
      <c r="DD122" s="40"/>
      <c r="DE122" s="40"/>
      <c r="DF122" s="40"/>
      <c r="DG122" s="40"/>
      <c r="DH122" s="40"/>
      <c r="DI122" s="40"/>
      <c r="DJ122" s="40"/>
      <c r="DK122" s="35"/>
      <c r="DL122" s="35"/>
      <c r="DM122" s="35"/>
      <c r="DN122" s="35"/>
      <c r="DO122" s="35"/>
      <c r="DP122" s="35"/>
      <c r="DQ122" s="35"/>
      <c r="DR122" s="35"/>
      <c r="DS122" s="35"/>
      <c r="DT122" s="35"/>
      <c r="DU122" s="35"/>
      <c r="DV122" s="35"/>
      <c r="DW122" s="35"/>
      <c r="DX122" s="35"/>
      <c r="DY122" s="35"/>
      <c r="DZ122" s="35"/>
      <c r="EA122" s="35"/>
      <c r="EB122" s="35"/>
      <c r="EC122" s="35"/>
      <c r="ED122" s="35"/>
      <c r="EE122" s="35"/>
      <c r="EF122" s="35"/>
      <c r="EG122" s="35"/>
      <c r="EH122" s="35"/>
      <c r="EI122" s="35"/>
      <c r="EJ122" s="35"/>
      <c r="EK122" s="35"/>
      <c r="EL122" s="35"/>
      <c r="EM122" s="35"/>
      <c r="EN122" s="35"/>
      <c r="EO122" s="35"/>
      <c r="EP122" s="35"/>
      <c r="EQ122" s="35"/>
      <c r="ER122" s="35"/>
      <c r="ES122" s="35"/>
      <c r="ET122" s="35"/>
      <c r="EU122" s="35"/>
      <c r="EV122" s="39"/>
      <c r="EW122" s="39"/>
      <c r="EX122" s="39"/>
      <c r="EY122" s="39"/>
      <c r="EZ122" s="39"/>
      <c r="FA122" s="39"/>
      <c r="FB122" s="39"/>
      <c r="FC122" s="39"/>
      <c r="FD122" s="39"/>
      <c r="FE122" s="39"/>
      <c r="FF122" s="39"/>
      <c r="FG122" s="39"/>
      <c r="FH122" s="39"/>
      <c r="FI122" s="39"/>
      <c r="FJ122" s="39"/>
      <c r="FK122" s="39"/>
      <c r="FL122" s="41"/>
      <c r="FM122" s="41"/>
      <c r="FN122" s="41"/>
      <c r="FO122" s="41"/>
      <c r="FP122" s="41"/>
      <c r="FQ122" s="41"/>
      <c r="FR122" s="41"/>
      <c r="FS122" s="41"/>
      <c r="FT122" s="41"/>
      <c r="FU122" s="41"/>
      <c r="FV122" s="41"/>
      <c r="FW122" s="41"/>
      <c r="FX122" s="41"/>
      <c r="FY122" s="41"/>
      <c r="FZ122" s="41"/>
      <c r="GA122" s="41"/>
      <c r="GB122" s="6"/>
      <c r="GC122" s="6"/>
      <c r="GD122" s="6"/>
      <c r="GE122" s="6"/>
      <c r="GF122" s="6"/>
    </row>
    <row r="123" spans="2:188" ht="15" customHeight="1" x14ac:dyDescent="0.3">
      <c r="B123" s="42" t="s">
        <v>18</v>
      </c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>
        <v>2018</v>
      </c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8"/>
      <c r="BK123" s="38"/>
      <c r="BL123" s="38"/>
      <c r="BM123" s="38"/>
      <c r="BN123" s="38"/>
      <c r="BO123" s="38"/>
      <c r="BP123" s="38"/>
      <c r="BQ123" s="38"/>
      <c r="BR123" s="38"/>
      <c r="BS123" s="38"/>
      <c r="BT123" s="38"/>
      <c r="BU123" s="38"/>
      <c r="BV123" s="38"/>
      <c r="BW123" s="38"/>
      <c r="BX123" s="38"/>
      <c r="BY123" s="38"/>
      <c r="BZ123" s="38"/>
      <c r="CA123" s="38"/>
      <c r="CB123" s="38"/>
      <c r="CC123" s="38"/>
      <c r="CD123" s="38"/>
      <c r="CE123" s="38"/>
      <c r="CF123" s="38"/>
      <c r="CG123" s="38"/>
      <c r="CH123" s="38"/>
      <c r="CI123" s="38"/>
      <c r="CJ123" s="39"/>
      <c r="CK123" s="39"/>
      <c r="CL123" s="39"/>
      <c r="CM123" s="39"/>
      <c r="CN123" s="39"/>
      <c r="CO123" s="39"/>
      <c r="CP123" s="39"/>
      <c r="CQ123" s="39"/>
      <c r="CR123" s="39"/>
      <c r="CS123" s="39"/>
      <c r="CT123" s="39"/>
      <c r="CU123" s="40"/>
      <c r="CV123" s="40"/>
      <c r="CW123" s="40"/>
      <c r="CX123" s="40"/>
      <c r="CY123" s="40"/>
      <c r="CZ123" s="40"/>
      <c r="DA123" s="40"/>
      <c r="DB123" s="40"/>
      <c r="DC123" s="40"/>
      <c r="DD123" s="40"/>
      <c r="DE123" s="40"/>
      <c r="DF123" s="40"/>
      <c r="DG123" s="40"/>
      <c r="DH123" s="40"/>
      <c r="DI123" s="40"/>
      <c r="DJ123" s="40"/>
      <c r="DK123" s="38">
        <f>DK125+DK128+DK136</f>
        <v>567203</v>
      </c>
      <c r="DL123" s="38"/>
      <c r="DM123" s="38"/>
      <c r="DN123" s="38"/>
      <c r="DO123" s="38"/>
      <c r="DP123" s="38"/>
      <c r="DQ123" s="38"/>
      <c r="DR123" s="38"/>
      <c r="DS123" s="38"/>
      <c r="DT123" s="38"/>
      <c r="DU123" s="38"/>
      <c r="DV123" s="38"/>
      <c r="DW123" s="38"/>
      <c r="DX123" s="38"/>
      <c r="DY123" s="38">
        <f>DY125+DY128+DY136</f>
        <v>716680.83</v>
      </c>
      <c r="DZ123" s="38"/>
      <c r="EA123" s="38"/>
      <c r="EB123" s="38"/>
      <c r="EC123" s="38"/>
      <c r="ED123" s="38"/>
      <c r="EE123" s="38"/>
      <c r="EF123" s="38"/>
      <c r="EG123" s="38"/>
      <c r="EH123" s="38"/>
      <c r="EI123" s="38"/>
      <c r="EJ123" s="38"/>
      <c r="EK123" s="39">
        <f>DY123/DK123</f>
        <v>1.2635349777769158</v>
      </c>
      <c r="EL123" s="39"/>
      <c r="EM123" s="39"/>
      <c r="EN123" s="39"/>
      <c r="EO123" s="39"/>
      <c r="EP123" s="39"/>
      <c r="EQ123" s="39"/>
      <c r="ER123" s="39"/>
      <c r="ES123" s="39"/>
      <c r="ET123" s="39"/>
      <c r="EU123" s="39"/>
      <c r="EV123" s="40"/>
      <c r="EW123" s="40"/>
      <c r="EX123" s="40"/>
      <c r="EY123" s="40"/>
      <c r="EZ123" s="40"/>
      <c r="FA123" s="40"/>
      <c r="FB123" s="40"/>
      <c r="FC123" s="40"/>
      <c r="FD123" s="40"/>
      <c r="FE123" s="40"/>
      <c r="FF123" s="40"/>
      <c r="FG123" s="40"/>
      <c r="FH123" s="40"/>
      <c r="FI123" s="40"/>
      <c r="FJ123" s="40"/>
      <c r="FK123" s="40"/>
      <c r="FL123" s="35"/>
      <c r="FM123" s="35"/>
      <c r="FN123" s="35"/>
      <c r="FO123" s="35"/>
      <c r="FP123" s="35"/>
      <c r="FQ123" s="35"/>
      <c r="FR123" s="35"/>
      <c r="FS123" s="35"/>
      <c r="FT123" s="35"/>
      <c r="FU123" s="35"/>
      <c r="FV123" s="35"/>
      <c r="FW123" s="35"/>
      <c r="FX123" s="35"/>
      <c r="FY123" s="35"/>
      <c r="FZ123" s="35"/>
      <c r="GA123" s="35"/>
      <c r="GB123" s="6"/>
      <c r="GC123" s="6"/>
      <c r="GD123" s="6"/>
      <c r="GE123" s="6"/>
      <c r="GF123" s="6"/>
    </row>
    <row r="124" spans="2:188" ht="15" customHeight="1" x14ac:dyDescent="0.3">
      <c r="B124" s="42" t="s">
        <v>20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>
        <v>2018</v>
      </c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8"/>
      <c r="BK124" s="38"/>
      <c r="BL124" s="38"/>
      <c r="BM124" s="38"/>
      <c r="BN124" s="38"/>
      <c r="BO124" s="38"/>
      <c r="BP124" s="38"/>
      <c r="BQ124" s="38"/>
      <c r="BR124" s="38"/>
      <c r="BS124" s="38"/>
      <c r="BT124" s="38"/>
      <c r="BU124" s="38"/>
      <c r="BV124" s="38"/>
      <c r="BW124" s="38"/>
      <c r="BX124" s="38"/>
      <c r="BY124" s="38"/>
      <c r="BZ124" s="38"/>
      <c r="CA124" s="38"/>
      <c r="CB124" s="38"/>
      <c r="CC124" s="38"/>
      <c r="CD124" s="38"/>
      <c r="CE124" s="38"/>
      <c r="CF124" s="38"/>
      <c r="CG124" s="38"/>
      <c r="CH124" s="38"/>
      <c r="CI124" s="38"/>
      <c r="CJ124" s="35"/>
      <c r="CK124" s="35"/>
      <c r="CL124" s="35"/>
      <c r="CM124" s="35"/>
      <c r="CN124" s="35"/>
      <c r="CO124" s="35"/>
      <c r="CP124" s="35"/>
      <c r="CQ124" s="35"/>
      <c r="CR124" s="35"/>
      <c r="CS124" s="35"/>
      <c r="CT124" s="35"/>
      <c r="CU124" s="40"/>
      <c r="CV124" s="40"/>
      <c r="CW124" s="40"/>
      <c r="CX124" s="40"/>
      <c r="CY124" s="40"/>
      <c r="CZ124" s="40"/>
      <c r="DA124" s="40"/>
      <c r="DB124" s="40"/>
      <c r="DC124" s="40"/>
      <c r="DD124" s="40"/>
      <c r="DE124" s="40"/>
      <c r="DF124" s="40"/>
      <c r="DG124" s="40"/>
      <c r="DH124" s="40"/>
      <c r="DI124" s="40"/>
      <c r="DJ124" s="40"/>
      <c r="DK124" s="38"/>
      <c r="DL124" s="38"/>
      <c r="DM124" s="38"/>
      <c r="DN124" s="38"/>
      <c r="DO124" s="38"/>
      <c r="DP124" s="38"/>
      <c r="DQ124" s="38"/>
      <c r="DR124" s="38"/>
      <c r="DS124" s="38"/>
      <c r="DT124" s="38"/>
      <c r="DU124" s="38"/>
      <c r="DV124" s="38"/>
      <c r="DW124" s="38"/>
      <c r="DX124" s="38"/>
      <c r="DY124" s="38"/>
      <c r="DZ124" s="38"/>
      <c r="EA124" s="38"/>
      <c r="EB124" s="38"/>
      <c r="EC124" s="38"/>
      <c r="ED124" s="38"/>
      <c r="EE124" s="38"/>
      <c r="EF124" s="38"/>
      <c r="EG124" s="38"/>
      <c r="EH124" s="38"/>
      <c r="EI124" s="38"/>
      <c r="EJ124" s="38"/>
      <c r="EK124" s="35"/>
      <c r="EL124" s="35"/>
      <c r="EM124" s="35"/>
      <c r="EN124" s="35"/>
      <c r="EO124" s="35"/>
      <c r="EP124" s="35"/>
      <c r="EQ124" s="35"/>
      <c r="ER124" s="35"/>
      <c r="ES124" s="35"/>
      <c r="ET124" s="35"/>
      <c r="EU124" s="35"/>
      <c r="EV124" s="40"/>
      <c r="EW124" s="40"/>
      <c r="EX124" s="40"/>
      <c r="EY124" s="40"/>
      <c r="EZ124" s="40"/>
      <c r="FA124" s="40"/>
      <c r="FB124" s="40"/>
      <c r="FC124" s="40"/>
      <c r="FD124" s="40"/>
      <c r="FE124" s="40"/>
      <c r="FF124" s="40"/>
      <c r="FG124" s="40"/>
      <c r="FH124" s="40"/>
      <c r="FI124" s="40"/>
      <c r="FJ124" s="40"/>
      <c r="FK124" s="40"/>
      <c r="FL124" s="41"/>
      <c r="FM124" s="41"/>
      <c r="FN124" s="41"/>
      <c r="FO124" s="41"/>
      <c r="FP124" s="41"/>
      <c r="FQ124" s="41"/>
      <c r="FR124" s="41"/>
      <c r="FS124" s="41"/>
      <c r="FT124" s="41"/>
      <c r="FU124" s="41"/>
      <c r="FV124" s="41"/>
      <c r="FW124" s="41"/>
      <c r="FX124" s="41"/>
      <c r="FY124" s="41"/>
      <c r="FZ124" s="41"/>
      <c r="GA124" s="41"/>
      <c r="GB124" s="6"/>
      <c r="GC124" s="6"/>
      <c r="GD124" s="6"/>
      <c r="GE124" s="6"/>
      <c r="GF124" s="6"/>
    </row>
    <row r="125" spans="2:188" s="11" customFormat="1" ht="25.5" customHeight="1" x14ac:dyDescent="0.3">
      <c r="B125" s="81" t="s">
        <v>21</v>
      </c>
      <c r="C125" s="81"/>
      <c r="D125" s="81"/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1"/>
      <c r="AN125" s="82"/>
      <c r="AO125" s="82"/>
      <c r="AP125" s="82"/>
      <c r="AQ125" s="82"/>
      <c r="AR125" s="82"/>
      <c r="AS125" s="82"/>
      <c r="AT125" s="82"/>
      <c r="AU125" s="82"/>
      <c r="AV125" s="82"/>
      <c r="AW125" s="82"/>
      <c r="AX125" s="35">
        <v>2018</v>
      </c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83"/>
      <c r="BK125" s="83"/>
      <c r="BL125" s="83"/>
      <c r="BM125" s="83"/>
      <c r="BN125" s="83"/>
      <c r="BO125" s="83"/>
      <c r="BP125" s="83"/>
      <c r="BQ125" s="83"/>
      <c r="BR125" s="83"/>
      <c r="BS125" s="83"/>
      <c r="BT125" s="83"/>
      <c r="BU125" s="83"/>
      <c r="BV125" s="83"/>
      <c r="BW125" s="83"/>
      <c r="BX125" s="83"/>
      <c r="BY125" s="83"/>
      <c r="BZ125" s="83"/>
      <c r="CA125" s="83"/>
      <c r="CB125" s="83"/>
      <c r="CC125" s="83"/>
      <c r="CD125" s="83"/>
      <c r="CE125" s="83"/>
      <c r="CF125" s="83"/>
      <c r="CG125" s="83"/>
      <c r="CH125" s="83"/>
      <c r="CI125" s="83"/>
      <c r="CJ125" s="88"/>
      <c r="CK125" s="88"/>
      <c r="CL125" s="88"/>
      <c r="CM125" s="88"/>
      <c r="CN125" s="88"/>
      <c r="CO125" s="88"/>
      <c r="CP125" s="88"/>
      <c r="CQ125" s="88"/>
      <c r="CR125" s="88"/>
      <c r="CS125" s="88"/>
      <c r="CT125" s="88"/>
      <c r="CU125" s="87"/>
      <c r="CV125" s="87"/>
      <c r="CW125" s="87"/>
      <c r="CX125" s="87"/>
      <c r="CY125" s="87"/>
      <c r="CZ125" s="87"/>
      <c r="DA125" s="87"/>
      <c r="DB125" s="87"/>
      <c r="DC125" s="87"/>
      <c r="DD125" s="87"/>
      <c r="DE125" s="87"/>
      <c r="DF125" s="87"/>
      <c r="DG125" s="87"/>
      <c r="DH125" s="87"/>
      <c r="DI125" s="87"/>
      <c r="DJ125" s="87"/>
      <c r="DK125" s="83">
        <f>DK126+DK127</f>
        <v>341458</v>
      </c>
      <c r="DL125" s="83"/>
      <c r="DM125" s="83"/>
      <c r="DN125" s="83"/>
      <c r="DO125" s="83"/>
      <c r="DP125" s="83"/>
      <c r="DQ125" s="83"/>
      <c r="DR125" s="83"/>
      <c r="DS125" s="83"/>
      <c r="DT125" s="83"/>
      <c r="DU125" s="83"/>
      <c r="DV125" s="83"/>
      <c r="DW125" s="83"/>
      <c r="DX125" s="83"/>
      <c r="DY125" s="83">
        <f>DY126+DY127</f>
        <v>344277.95</v>
      </c>
      <c r="DZ125" s="83"/>
      <c r="EA125" s="83"/>
      <c r="EB125" s="83"/>
      <c r="EC125" s="83"/>
      <c r="ED125" s="83"/>
      <c r="EE125" s="83"/>
      <c r="EF125" s="83"/>
      <c r="EG125" s="83"/>
      <c r="EH125" s="83"/>
      <c r="EI125" s="83"/>
      <c r="EJ125" s="83"/>
      <c r="EK125" s="88">
        <f>DY125/DK125</f>
        <v>1.0082585559571016</v>
      </c>
      <c r="EL125" s="88"/>
      <c r="EM125" s="88"/>
      <c r="EN125" s="88"/>
      <c r="EO125" s="88"/>
      <c r="EP125" s="88"/>
      <c r="EQ125" s="88"/>
      <c r="ER125" s="88"/>
      <c r="ES125" s="88"/>
      <c r="ET125" s="88"/>
      <c r="EU125" s="88"/>
      <c r="EV125" s="87"/>
      <c r="EW125" s="87"/>
      <c r="EX125" s="87"/>
      <c r="EY125" s="87"/>
      <c r="EZ125" s="87"/>
      <c r="FA125" s="87"/>
      <c r="FB125" s="87"/>
      <c r="FC125" s="87"/>
      <c r="FD125" s="87"/>
      <c r="FE125" s="87"/>
      <c r="FF125" s="87"/>
      <c r="FG125" s="87"/>
      <c r="FH125" s="87"/>
      <c r="FI125" s="87"/>
      <c r="FJ125" s="87"/>
      <c r="FK125" s="87"/>
      <c r="FL125" s="37"/>
      <c r="FM125" s="37"/>
      <c r="FN125" s="37"/>
      <c r="FO125" s="37"/>
      <c r="FP125" s="37"/>
      <c r="FQ125" s="37"/>
      <c r="FR125" s="37"/>
      <c r="FS125" s="37"/>
      <c r="FT125" s="37"/>
      <c r="FU125" s="37"/>
      <c r="FV125" s="37"/>
      <c r="FW125" s="37"/>
      <c r="FX125" s="37"/>
      <c r="FY125" s="37"/>
      <c r="FZ125" s="37"/>
      <c r="GA125" s="37"/>
      <c r="GB125" s="8">
        <v>0</v>
      </c>
      <c r="GC125" s="8">
        <v>0</v>
      </c>
      <c r="GD125" s="8">
        <v>344277.95</v>
      </c>
      <c r="GE125" s="8">
        <v>0</v>
      </c>
      <c r="GF125" s="8">
        <v>0</v>
      </c>
    </row>
    <row r="126" spans="2:188" s="14" customFormat="1" ht="15.75" customHeight="1" x14ac:dyDescent="0.3">
      <c r="B126" s="65" t="s">
        <v>19</v>
      </c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6" t="s">
        <v>19</v>
      </c>
      <c r="AO126" s="66"/>
      <c r="AP126" s="66"/>
      <c r="AQ126" s="66"/>
      <c r="AR126" s="66"/>
      <c r="AS126" s="66"/>
      <c r="AT126" s="66"/>
      <c r="AU126" s="66"/>
      <c r="AV126" s="66"/>
      <c r="AW126" s="66"/>
      <c r="AX126" s="67">
        <v>2018</v>
      </c>
      <c r="AY126" s="67"/>
      <c r="AZ126" s="67"/>
      <c r="BA126" s="67"/>
      <c r="BB126" s="67"/>
      <c r="BC126" s="67"/>
      <c r="BD126" s="67"/>
      <c r="BE126" s="67"/>
      <c r="BF126" s="67"/>
      <c r="BG126" s="67"/>
      <c r="BH126" s="67"/>
      <c r="BI126" s="67"/>
      <c r="BJ126" s="68"/>
      <c r="BK126" s="68"/>
      <c r="BL126" s="68"/>
      <c r="BM126" s="68"/>
      <c r="BN126" s="68"/>
      <c r="BO126" s="68"/>
      <c r="BP126" s="68"/>
      <c r="BQ126" s="68"/>
      <c r="BR126" s="68"/>
      <c r="BS126" s="68"/>
      <c r="BT126" s="68"/>
      <c r="BU126" s="68"/>
      <c r="BV126" s="68"/>
      <c r="BW126" s="68"/>
      <c r="BX126" s="68"/>
      <c r="BY126" s="68"/>
      <c r="BZ126" s="68"/>
      <c r="CA126" s="68"/>
      <c r="CB126" s="68"/>
      <c r="CC126" s="68"/>
      <c r="CD126" s="68"/>
      <c r="CE126" s="68"/>
      <c r="CF126" s="68"/>
      <c r="CG126" s="68"/>
      <c r="CH126" s="68"/>
      <c r="CI126" s="68"/>
      <c r="CJ126" s="78"/>
      <c r="CK126" s="78"/>
      <c r="CL126" s="78"/>
      <c r="CM126" s="78"/>
      <c r="CN126" s="78"/>
      <c r="CO126" s="78"/>
      <c r="CP126" s="78"/>
      <c r="CQ126" s="78"/>
      <c r="CR126" s="78"/>
      <c r="CS126" s="78"/>
      <c r="CT126" s="78"/>
      <c r="CU126" s="79"/>
      <c r="CV126" s="79"/>
      <c r="CW126" s="79"/>
      <c r="CX126" s="79"/>
      <c r="CY126" s="79"/>
      <c r="CZ126" s="79"/>
      <c r="DA126" s="79"/>
      <c r="DB126" s="79"/>
      <c r="DC126" s="79"/>
      <c r="DD126" s="79"/>
      <c r="DE126" s="79"/>
      <c r="DF126" s="79"/>
      <c r="DG126" s="79"/>
      <c r="DH126" s="79"/>
      <c r="DI126" s="79"/>
      <c r="DJ126" s="79"/>
      <c r="DK126" s="68">
        <v>341458</v>
      </c>
      <c r="DL126" s="68"/>
      <c r="DM126" s="68"/>
      <c r="DN126" s="68"/>
      <c r="DO126" s="68"/>
      <c r="DP126" s="68"/>
      <c r="DQ126" s="68"/>
      <c r="DR126" s="68"/>
      <c r="DS126" s="68"/>
      <c r="DT126" s="68"/>
      <c r="DU126" s="68"/>
      <c r="DV126" s="68"/>
      <c r="DW126" s="68"/>
      <c r="DX126" s="68"/>
      <c r="DY126" s="68">
        <f>SUM(GB126:GF126)</f>
        <v>344277.95</v>
      </c>
      <c r="DZ126" s="68"/>
      <c r="EA126" s="68"/>
      <c r="EB126" s="68"/>
      <c r="EC126" s="68"/>
      <c r="ED126" s="68"/>
      <c r="EE126" s="68"/>
      <c r="EF126" s="68"/>
      <c r="EG126" s="68"/>
      <c r="EH126" s="68"/>
      <c r="EI126" s="68"/>
      <c r="EJ126" s="68"/>
      <c r="EK126" s="78">
        <f>DY126/DK126</f>
        <v>1.0082585559571016</v>
      </c>
      <c r="EL126" s="78"/>
      <c r="EM126" s="78"/>
      <c r="EN126" s="78"/>
      <c r="EO126" s="78"/>
      <c r="EP126" s="78"/>
      <c r="EQ126" s="78"/>
      <c r="ER126" s="78"/>
      <c r="ES126" s="78"/>
      <c r="ET126" s="78"/>
      <c r="EU126" s="78"/>
      <c r="EV126" s="79">
        <v>100</v>
      </c>
      <c r="EW126" s="79"/>
      <c r="EX126" s="79"/>
      <c r="EY126" s="79"/>
      <c r="EZ126" s="79"/>
      <c r="FA126" s="79"/>
      <c r="FB126" s="79"/>
      <c r="FC126" s="79"/>
      <c r="FD126" s="79"/>
      <c r="FE126" s="79"/>
      <c r="FF126" s="79"/>
      <c r="FG126" s="79"/>
      <c r="FH126" s="79"/>
      <c r="FI126" s="79"/>
      <c r="FJ126" s="79"/>
      <c r="FK126" s="79"/>
      <c r="FL126" s="47"/>
      <c r="FM126" s="47"/>
      <c r="FN126" s="47"/>
      <c r="FO126" s="47"/>
      <c r="FP126" s="47"/>
      <c r="FQ126" s="47"/>
      <c r="FR126" s="47"/>
      <c r="FS126" s="47"/>
      <c r="FT126" s="47"/>
      <c r="FU126" s="47"/>
      <c r="FV126" s="47"/>
      <c r="FW126" s="47"/>
      <c r="FX126" s="47"/>
      <c r="FY126" s="47"/>
      <c r="FZ126" s="47"/>
      <c r="GA126" s="47"/>
      <c r="GB126" s="15">
        <v>0</v>
      </c>
      <c r="GC126" s="15">
        <v>0</v>
      </c>
      <c r="GD126" s="15">
        <v>344277.95</v>
      </c>
      <c r="GE126" s="15">
        <v>0</v>
      </c>
      <c r="GF126" s="15">
        <v>0</v>
      </c>
    </row>
    <row r="127" spans="2:188" s="12" customFormat="1" ht="42.75" customHeight="1" x14ac:dyDescent="0.2">
      <c r="B127" s="100" t="s">
        <v>67</v>
      </c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  <c r="AC127" s="101"/>
      <c r="AD127" s="101"/>
      <c r="AE127" s="101"/>
      <c r="AF127" s="101"/>
      <c r="AG127" s="101"/>
      <c r="AH127" s="101"/>
      <c r="AI127" s="101"/>
      <c r="AJ127" s="101"/>
      <c r="AK127" s="101"/>
      <c r="AL127" s="101"/>
      <c r="AM127" s="102"/>
      <c r="AN127" s="75" t="s">
        <v>68</v>
      </c>
      <c r="AO127" s="76"/>
      <c r="AP127" s="76"/>
      <c r="AQ127" s="76"/>
      <c r="AR127" s="76"/>
      <c r="AS127" s="76"/>
      <c r="AT127" s="76"/>
      <c r="AU127" s="76"/>
      <c r="AV127" s="76"/>
      <c r="AW127" s="77"/>
      <c r="AX127" s="35">
        <v>2018</v>
      </c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75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7"/>
      <c r="BX127" s="75"/>
      <c r="BY127" s="76"/>
      <c r="BZ127" s="76"/>
      <c r="CA127" s="76"/>
      <c r="CB127" s="76"/>
      <c r="CC127" s="76"/>
      <c r="CD127" s="76"/>
      <c r="CE127" s="76"/>
      <c r="CF127" s="76"/>
      <c r="CG127" s="76"/>
      <c r="CH127" s="76"/>
      <c r="CI127" s="77"/>
      <c r="CJ127" s="75"/>
      <c r="CK127" s="76"/>
      <c r="CL127" s="76"/>
      <c r="CM127" s="76"/>
      <c r="CN127" s="76"/>
      <c r="CO127" s="76"/>
      <c r="CP127" s="76"/>
      <c r="CQ127" s="76"/>
      <c r="CR127" s="76"/>
      <c r="CS127" s="76"/>
      <c r="CT127" s="77"/>
      <c r="CU127" s="72"/>
      <c r="CV127" s="73"/>
      <c r="CW127" s="73"/>
      <c r="CX127" s="73"/>
      <c r="CY127" s="73"/>
      <c r="CZ127" s="73"/>
      <c r="DA127" s="73"/>
      <c r="DB127" s="73"/>
      <c r="DC127" s="73"/>
      <c r="DD127" s="73"/>
      <c r="DE127" s="73"/>
      <c r="DF127" s="73"/>
      <c r="DG127" s="73"/>
      <c r="DH127" s="73"/>
      <c r="DI127" s="73"/>
      <c r="DJ127" s="74"/>
      <c r="DK127" s="75"/>
      <c r="DL127" s="76"/>
      <c r="DM127" s="76"/>
      <c r="DN127" s="76"/>
      <c r="DO127" s="76"/>
      <c r="DP127" s="76"/>
      <c r="DQ127" s="76"/>
      <c r="DR127" s="76"/>
      <c r="DS127" s="76"/>
      <c r="DT127" s="76"/>
      <c r="DU127" s="76"/>
      <c r="DV127" s="76"/>
      <c r="DW127" s="76"/>
      <c r="DX127" s="77"/>
      <c r="DY127" s="103"/>
      <c r="DZ127" s="104"/>
      <c r="EA127" s="104"/>
      <c r="EB127" s="104"/>
      <c r="EC127" s="104"/>
      <c r="ED127" s="104"/>
      <c r="EE127" s="104"/>
      <c r="EF127" s="104"/>
      <c r="EG127" s="104"/>
      <c r="EH127" s="104"/>
      <c r="EI127" s="104"/>
      <c r="EJ127" s="105"/>
      <c r="EK127" s="106"/>
      <c r="EL127" s="107"/>
      <c r="EM127" s="107"/>
      <c r="EN127" s="107"/>
      <c r="EO127" s="107"/>
      <c r="EP127" s="107"/>
      <c r="EQ127" s="107"/>
      <c r="ER127" s="107"/>
      <c r="ES127" s="107"/>
      <c r="ET127" s="107"/>
      <c r="EU127" s="108"/>
      <c r="EV127" s="72"/>
      <c r="EW127" s="73"/>
      <c r="EX127" s="73"/>
      <c r="EY127" s="73"/>
      <c r="EZ127" s="73"/>
      <c r="FA127" s="73"/>
      <c r="FB127" s="73"/>
      <c r="FC127" s="73"/>
      <c r="FD127" s="73"/>
      <c r="FE127" s="73"/>
      <c r="FF127" s="73"/>
      <c r="FG127" s="73"/>
      <c r="FH127" s="73"/>
      <c r="FI127" s="73"/>
      <c r="FJ127" s="73"/>
      <c r="FK127" s="74"/>
      <c r="FL127" s="75"/>
      <c r="FM127" s="76"/>
      <c r="FN127" s="76"/>
      <c r="FO127" s="76"/>
      <c r="FP127" s="76"/>
      <c r="FQ127" s="76"/>
      <c r="FR127" s="76"/>
      <c r="FS127" s="76"/>
      <c r="FT127" s="76"/>
      <c r="FU127" s="76"/>
      <c r="FV127" s="76"/>
      <c r="FW127" s="76"/>
      <c r="FX127" s="76"/>
      <c r="FY127" s="76"/>
      <c r="FZ127" s="76"/>
      <c r="GA127" s="77"/>
      <c r="GB127" s="9"/>
      <c r="GC127" s="9"/>
      <c r="GD127" s="9"/>
      <c r="GE127" s="9"/>
      <c r="GF127" s="9"/>
    </row>
    <row r="128" spans="2:188" s="11" customFormat="1" ht="27" customHeight="1" x14ac:dyDescent="0.3">
      <c r="B128" s="81" t="s">
        <v>27</v>
      </c>
      <c r="C128" s="81"/>
      <c r="D128" s="81"/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  <c r="AC128" s="81"/>
      <c r="AD128" s="81"/>
      <c r="AE128" s="81"/>
      <c r="AF128" s="81"/>
      <c r="AG128" s="81"/>
      <c r="AH128" s="81"/>
      <c r="AI128" s="81"/>
      <c r="AJ128" s="81"/>
      <c r="AK128" s="81"/>
      <c r="AL128" s="81"/>
      <c r="AM128" s="81"/>
      <c r="AN128" s="89" t="s">
        <v>69</v>
      </c>
      <c r="AO128" s="89"/>
      <c r="AP128" s="89"/>
      <c r="AQ128" s="89"/>
      <c r="AR128" s="89"/>
      <c r="AS128" s="89"/>
      <c r="AT128" s="89"/>
      <c r="AU128" s="89"/>
      <c r="AV128" s="89"/>
      <c r="AW128" s="89"/>
      <c r="AX128" s="35">
        <v>2018</v>
      </c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90"/>
      <c r="CB128" s="90"/>
      <c r="CC128" s="90"/>
      <c r="CD128" s="90"/>
      <c r="CE128" s="90"/>
      <c r="CF128" s="90"/>
      <c r="CG128" s="90"/>
      <c r="CH128" s="90"/>
      <c r="CI128" s="90"/>
      <c r="CJ128" s="91"/>
      <c r="CK128" s="91"/>
      <c r="CL128" s="91"/>
      <c r="CM128" s="91"/>
      <c r="CN128" s="91"/>
      <c r="CO128" s="91"/>
      <c r="CP128" s="91"/>
      <c r="CQ128" s="91"/>
      <c r="CR128" s="91"/>
      <c r="CS128" s="91"/>
      <c r="CT128" s="91"/>
      <c r="CU128" s="92"/>
      <c r="CV128" s="92"/>
      <c r="CW128" s="92"/>
      <c r="CX128" s="92"/>
      <c r="CY128" s="92"/>
      <c r="CZ128" s="92"/>
      <c r="DA128" s="92"/>
      <c r="DB128" s="92"/>
      <c r="DC128" s="92"/>
      <c r="DD128" s="92"/>
      <c r="DE128" s="92"/>
      <c r="DF128" s="92"/>
      <c r="DG128" s="92"/>
      <c r="DH128" s="92"/>
      <c r="DI128" s="92"/>
      <c r="DJ128" s="92"/>
      <c r="DK128" s="90">
        <f>SUM(DK129:DX135)</f>
        <v>219745</v>
      </c>
      <c r="DL128" s="89"/>
      <c r="DM128" s="89"/>
      <c r="DN128" s="89"/>
      <c r="DO128" s="89"/>
      <c r="DP128" s="89"/>
      <c r="DQ128" s="89"/>
      <c r="DR128" s="89"/>
      <c r="DS128" s="89"/>
      <c r="DT128" s="89"/>
      <c r="DU128" s="89"/>
      <c r="DV128" s="89"/>
      <c r="DW128" s="89"/>
      <c r="DX128" s="89"/>
      <c r="DY128" s="90">
        <f>SUM(DY129:EJ135)</f>
        <v>296702.05000000005</v>
      </c>
      <c r="DZ128" s="89"/>
      <c r="EA128" s="89"/>
      <c r="EB128" s="89"/>
      <c r="EC128" s="89"/>
      <c r="ED128" s="89"/>
      <c r="EE128" s="89"/>
      <c r="EF128" s="89"/>
      <c r="EG128" s="89"/>
      <c r="EH128" s="89"/>
      <c r="EI128" s="89"/>
      <c r="EJ128" s="89"/>
      <c r="EK128" s="91">
        <f>DY128/DK128</f>
        <v>1.3502106987644773</v>
      </c>
      <c r="EL128" s="91"/>
      <c r="EM128" s="91"/>
      <c r="EN128" s="91"/>
      <c r="EO128" s="91"/>
      <c r="EP128" s="91"/>
      <c r="EQ128" s="91"/>
      <c r="ER128" s="91"/>
      <c r="ES128" s="91"/>
      <c r="ET128" s="91"/>
      <c r="EU128" s="91"/>
      <c r="EV128" s="92"/>
      <c r="EW128" s="92"/>
      <c r="EX128" s="92"/>
      <c r="EY128" s="92"/>
      <c r="EZ128" s="92"/>
      <c r="FA128" s="92"/>
      <c r="FB128" s="92"/>
      <c r="FC128" s="92"/>
      <c r="FD128" s="92"/>
      <c r="FE128" s="92"/>
      <c r="FF128" s="92"/>
      <c r="FG128" s="92"/>
      <c r="FH128" s="92"/>
      <c r="FI128" s="92"/>
      <c r="FJ128" s="92"/>
      <c r="FK128" s="92"/>
      <c r="FL128" s="89"/>
      <c r="FM128" s="89"/>
      <c r="FN128" s="89"/>
      <c r="FO128" s="89"/>
      <c r="FP128" s="89"/>
      <c r="FQ128" s="89"/>
      <c r="FR128" s="89"/>
      <c r="FS128" s="89"/>
      <c r="FT128" s="89"/>
      <c r="FU128" s="89"/>
      <c r="FV128" s="89"/>
      <c r="FW128" s="89"/>
      <c r="FX128" s="89"/>
      <c r="FY128" s="89"/>
      <c r="FZ128" s="89"/>
      <c r="GA128" s="89"/>
      <c r="GB128" s="8"/>
      <c r="GC128" s="8"/>
      <c r="GD128" s="8"/>
      <c r="GE128" s="8"/>
      <c r="GF128" s="8"/>
    </row>
    <row r="129" spans="2:188" ht="15" customHeight="1" x14ac:dyDescent="0.3"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35" t="s">
        <v>70</v>
      </c>
      <c r="AO129" s="35"/>
      <c r="AP129" s="35"/>
      <c r="AQ129" s="35"/>
      <c r="AR129" s="35"/>
      <c r="AS129" s="35"/>
      <c r="AT129" s="35"/>
      <c r="AU129" s="35"/>
      <c r="AV129" s="35"/>
      <c r="AW129" s="35"/>
      <c r="AX129" s="35">
        <v>2018</v>
      </c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8"/>
      <c r="BK129" s="38"/>
      <c r="BL129" s="38"/>
      <c r="BM129" s="38"/>
      <c r="BN129" s="38"/>
      <c r="BO129" s="38"/>
      <c r="BP129" s="38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38"/>
      <c r="CB129" s="38"/>
      <c r="CC129" s="38"/>
      <c r="CD129" s="38"/>
      <c r="CE129" s="38"/>
      <c r="CF129" s="38"/>
      <c r="CG129" s="38"/>
      <c r="CH129" s="38"/>
      <c r="CI129" s="38"/>
      <c r="CJ129" s="91"/>
      <c r="CK129" s="91"/>
      <c r="CL129" s="91"/>
      <c r="CM129" s="91"/>
      <c r="CN129" s="91"/>
      <c r="CO129" s="91"/>
      <c r="CP129" s="91"/>
      <c r="CQ129" s="91"/>
      <c r="CR129" s="91"/>
      <c r="CS129" s="91"/>
      <c r="CT129" s="91"/>
      <c r="CU129" s="40"/>
      <c r="CV129" s="40"/>
      <c r="CW129" s="40"/>
      <c r="CX129" s="40"/>
      <c r="CY129" s="40"/>
      <c r="CZ129" s="40"/>
      <c r="DA129" s="40"/>
      <c r="DB129" s="40"/>
      <c r="DC129" s="40"/>
      <c r="DD129" s="40"/>
      <c r="DE129" s="40"/>
      <c r="DF129" s="40"/>
      <c r="DG129" s="40"/>
      <c r="DH129" s="40"/>
      <c r="DI129" s="40"/>
      <c r="DJ129" s="40"/>
      <c r="DK129" s="38">
        <v>18050</v>
      </c>
      <c r="DL129" s="35"/>
      <c r="DM129" s="35"/>
      <c r="DN129" s="35"/>
      <c r="DO129" s="35"/>
      <c r="DP129" s="35"/>
      <c r="DQ129" s="35"/>
      <c r="DR129" s="35"/>
      <c r="DS129" s="35"/>
      <c r="DT129" s="35"/>
      <c r="DU129" s="35"/>
      <c r="DV129" s="35"/>
      <c r="DW129" s="35"/>
      <c r="DX129" s="35"/>
      <c r="DY129" s="38">
        <v>77921.649999999994</v>
      </c>
      <c r="DZ129" s="35"/>
      <c r="EA129" s="35"/>
      <c r="EB129" s="35"/>
      <c r="EC129" s="35"/>
      <c r="ED129" s="35"/>
      <c r="EE129" s="35"/>
      <c r="EF129" s="35"/>
      <c r="EG129" s="35"/>
      <c r="EH129" s="35"/>
      <c r="EI129" s="35"/>
      <c r="EJ129" s="35"/>
      <c r="EK129" s="91">
        <f t="shared" ref="EK129:EK136" si="4">DY129/DK129</f>
        <v>4.3169889196675895</v>
      </c>
      <c r="EL129" s="91"/>
      <c r="EM129" s="91"/>
      <c r="EN129" s="91"/>
      <c r="EO129" s="91"/>
      <c r="EP129" s="91"/>
      <c r="EQ129" s="91"/>
      <c r="ER129" s="91"/>
      <c r="ES129" s="91"/>
      <c r="ET129" s="91"/>
      <c r="EU129" s="91"/>
      <c r="EV129" s="40">
        <v>100</v>
      </c>
      <c r="EW129" s="40"/>
      <c r="EX129" s="40"/>
      <c r="EY129" s="40"/>
      <c r="EZ129" s="40"/>
      <c r="FA129" s="40"/>
      <c r="FB129" s="40"/>
      <c r="FC129" s="40"/>
      <c r="FD129" s="40"/>
      <c r="FE129" s="40"/>
      <c r="FF129" s="40"/>
      <c r="FG129" s="40"/>
      <c r="FH129" s="40"/>
      <c r="FI129" s="40"/>
      <c r="FJ129" s="40"/>
      <c r="FK129" s="40"/>
      <c r="FL129" s="35"/>
      <c r="FM129" s="35"/>
      <c r="FN129" s="35"/>
      <c r="FO129" s="35"/>
      <c r="FP129" s="35"/>
      <c r="FQ129" s="35"/>
      <c r="FR129" s="35"/>
      <c r="FS129" s="35"/>
      <c r="FT129" s="35"/>
      <c r="FU129" s="35"/>
      <c r="FV129" s="35"/>
      <c r="FW129" s="35"/>
      <c r="FX129" s="35"/>
      <c r="FY129" s="35"/>
      <c r="FZ129" s="35"/>
      <c r="GA129" s="35"/>
      <c r="GB129" s="6"/>
      <c r="GC129" s="6"/>
      <c r="GD129" s="6">
        <v>82421.649999999994</v>
      </c>
      <c r="GE129" s="6"/>
      <c r="GF129" s="6"/>
    </row>
    <row r="130" spans="2:188" ht="15" customHeight="1" x14ac:dyDescent="0.3"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35" t="s">
        <v>71</v>
      </c>
      <c r="AO130" s="35"/>
      <c r="AP130" s="35"/>
      <c r="AQ130" s="35"/>
      <c r="AR130" s="35"/>
      <c r="AS130" s="35"/>
      <c r="AT130" s="35"/>
      <c r="AU130" s="35"/>
      <c r="AV130" s="35"/>
      <c r="AW130" s="35"/>
      <c r="AX130" s="35">
        <v>2018</v>
      </c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8"/>
      <c r="BK130" s="38"/>
      <c r="BL130" s="38"/>
      <c r="BM130" s="38"/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  <c r="BX130" s="38"/>
      <c r="BY130" s="38"/>
      <c r="BZ130" s="38"/>
      <c r="CA130" s="38"/>
      <c r="CB130" s="38"/>
      <c r="CC130" s="38"/>
      <c r="CD130" s="38"/>
      <c r="CE130" s="38"/>
      <c r="CF130" s="38"/>
      <c r="CG130" s="38"/>
      <c r="CH130" s="38"/>
      <c r="CI130" s="38"/>
      <c r="CJ130" s="91"/>
      <c r="CK130" s="91"/>
      <c r="CL130" s="91"/>
      <c r="CM130" s="91"/>
      <c r="CN130" s="91"/>
      <c r="CO130" s="91"/>
      <c r="CP130" s="91"/>
      <c r="CQ130" s="91"/>
      <c r="CR130" s="91"/>
      <c r="CS130" s="91"/>
      <c r="CT130" s="91"/>
      <c r="CU130" s="40"/>
      <c r="CV130" s="40"/>
      <c r="CW130" s="40"/>
      <c r="CX130" s="40"/>
      <c r="CY130" s="40"/>
      <c r="CZ130" s="40"/>
      <c r="DA130" s="40"/>
      <c r="DB130" s="40"/>
      <c r="DC130" s="40"/>
      <c r="DD130" s="40"/>
      <c r="DE130" s="40"/>
      <c r="DF130" s="40"/>
      <c r="DG130" s="40"/>
      <c r="DH130" s="40"/>
      <c r="DI130" s="40"/>
      <c r="DJ130" s="40"/>
      <c r="DK130" s="38">
        <v>9768</v>
      </c>
      <c r="DL130" s="35"/>
      <c r="DM130" s="35"/>
      <c r="DN130" s="35"/>
      <c r="DO130" s="35"/>
      <c r="DP130" s="35"/>
      <c r="DQ130" s="35"/>
      <c r="DR130" s="35"/>
      <c r="DS130" s="35"/>
      <c r="DT130" s="35"/>
      <c r="DU130" s="35"/>
      <c r="DV130" s="35"/>
      <c r="DW130" s="35"/>
      <c r="DX130" s="35"/>
      <c r="DY130" s="38">
        <v>13365.5</v>
      </c>
      <c r="DZ130" s="35"/>
      <c r="EA130" s="35"/>
      <c r="EB130" s="35"/>
      <c r="EC130" s="35"/>
      <c r="ED130" s="35"/>
      <c r="EE130" s="35"/>
      <c r="EF130" s="35"/>
      <c r="EG130" s="35"/>
      <c r="EH130" s="35"/>
      <c r="EI130" s="35"/>
      <c r="EJ130" s="35"/>
      <c r="EK130" s="91">
        <f t="shared" si="4"/>
        <v>1.3682944307944307</v>
      </c>
      <c r="EL130" s="91"/>
      <c r="EM130" s="91"/>
      <c r="EN130" s="91"/>
      <c r="EO130" s="91"/>
      <c r="EP130" s="91"/>
      <c r="EQ130" s="91"/>
      <c r="ER130" s="91"/>
      <c r="ES130" s="91"/>
      <c r="ET130" s="91"/>
      <c r="EU130" s="91"/>
      <c r="EV130" s="40">
        <v>100</v>
      </c>
      <c r="EW130" s="40"/>
      <c r="EX130" s="40"/>
      <c r="EY130" s="40"/>
      <c r="EZ130" s="40"/>
      <c r="FA130" s="40"/>
      <c r="FB130" s="40"/>
      <c r="FC130" s="40"/>
      <c r="FD130" s="40"/>
      <c r="FE130" s="40"/>
      <c r="FF130" s="40"/>
      <c r="FG130" s="40"/>
      <c r="FH130" s="40"/>
      <c r="FI130" s="40"/>
      <c r="FJ130" s="40"/>
      <c r="FK130" s="40"/>
      <c r="FL130" s="35"/>
      <c r="FM130" s="35"/>
      <c r="FN130" s="35"/>
      <c r="FO130" s="35"/>
      <c r="FP130" s="35"/>
      <c r="FQ130" s="35"/>
      <c r="FR130" s="35"/>
      <c r="FS130" s="35"/>
      <c r="FT130" s="35"/>
      <c r="FU130" s="35"/>
      <c r="FV130" s="35"/>
      <c r="FW130" s="35"/>
      <c r="FX130" s="35"/>
      <c r="FY130" s="35"/>
      <c r="FZ130" s="35"/>
      <c r="GA130" s="35"/>
      <c r="GB130" s="6"/>
      <c r="GC130" s="6"/>
      <c r="GD130" s="6">
        <v>13381.5</v>
      </c>
      <c r="GE130" s="6"/>
      <c r="GF130" s="6"/>
    </row>
    <row r="131" spans="2:188" ht="15" customHeight="1" x14ac:dyDescent="0.3">
      <c r="B131" s="93"/>
      <c r="C131" s="93"/>
      <c r="D131" s="93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35" t="s">
        <v>72</v>
      </c>
      <c r="AO131" s="35"/>
      <c r="AP131" s="35"/>
      <c r="AQ131" s="35"/>
      <c r="AR131" s="35"/>
      <c r="AS131" s="35"/>
      <c r="AT131" s="35"/>
      <c r="AU131" s="35"/>
      <c r="AV131" s="35"/>
      <c r="AW131" s="35"/>
      <c r="AX131" s="35">
        <v>2018</v>
      </c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8"/>
      <c r="BK131" s="38"/>
      <c r="BL131" s="38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38"/>
      <c r="CB131" s="38"/>
      <c r="CC131" s="38"/>
      <c r="CD131" s="38"/>
      <c r="CE131" s="38"/>
      <c r="CF131" s="38"/>
      <c r="CG131" s="38"/>
      <c r="CH131" s="38"/>
      <c r="CI131" s="38"/>
      <c r="CJ131" s="91"/>
      <c r="CK131" s="91"/>
      <c r="CL131" s="91"/>
      <c r="CM131" s="91"/>
      <c r="CN131" s="91"/>
      <c r="CO131" s="91"/>
      <c r="CP131" s="91"/>
      <c r="CQ131" s="91"/>
      <c r="CR131" s="91"/>
      <c r="CS131" s="91"/>
      <c r="CT131" s="91"/>
      <c r="CU131" s="40"/>
      <c r="CV131" s="40"/>
      <c r="CW131" s="40"/>
      <c r="CX131" s="40"/>
      <c r="CY131" s="40"/>
      <c r="CZ131" s="40"/>
      <c r="DA131" s="40"/>
      <c r="DB131" s="40"/>
      <c r="DC131" s="40"/>
      <c r="DD131" s="40"/>
      <c r="DE131" s="40"/>
      <c r="DF131" s="40"/>
      <c r="DG131" s="40"/>
      <c r="DH131" s="40"/>
      <c r="DI131" s="40"/>
      <c r="DJ131" s="40"/>
      <c r="DK131" s="38">
        <v>31946</v>
      </c>
      <c r="DL131" s="35"/>
      <c r="DM131" s="35"/>
      <c r="DN131" s="35"/>
      <c r="DO131" s="35"/>
      <c r="DP131" s="35"/>
      <c r="DQ131" s="35"/>
      <c r="DR131" s="35"/>
      <c r="DS131" s="35"/>
      <c r="DT131" s="35"/>
      <c r="DU131" s="35"/>
      <c r="DV131" s="35"/>
      <c r="DW131" s="35"/>
      <c r="DX131" s="35"/>
      <c r="DY131" s="38">
        <v>37198.07</v>
      </c>
      <c r="DZ131" s="35"/>
      <c r="EA131" s="35"/>
      <c r="EB131" s="35"/>
      <c r="EC131" s="35"/>
      <c r="ED131" s="35"/>
      <c r="EE131" s="35"/>
      <c r="EF131" s="35"/>
      <c r="EG131" s="35"/>
      <c r="EH131" s="35"/>
      <c r="EI131" s="35"/>
      <c r="EJ131" s="35"/>
      <c r="EK131" s="91">
        <f t="shared" si="4"/>
        <v>1.1644046202967508</v>
      </c>
      <c r="EL131" s="91"/>
      <c r="EM131" s="91"/>
      <c r="EN131" s="91"/>
      <c r="EO131" s="91"/>
      <c r="EP131" s="91"/>
      <c r="EQ131" s="91"/>
      <c r="ER131" s="91"/>
      <c r="ES131" s="91"/>
      <c r="ET131" s="91"/>
      <c r="EU131" s="91"/>
      <c r="EV131" s="40">
        <v>100</v>
      </c>
      <c r="EW131" s="40"/>
      <c r="EX131" s="40"/>
      <c r="EY131" s="40"/>
      <c r="EZ131" s="40"/>
      <c r="FA131" s="40"/>
      <c r="FB131" s="40"/>
      <c r="FC131" s="40"/>
      <c r="FD131" s="40"/>
      <c r="FE131" s="40"/>
      <c r="FF131" s="40"/>
      <c r="FG131" s="40"/>
      <c r="FH131" s="40"/>
      <c r="FI131" s="40"/>
      <c r="FJ131" s="40"/>
      <c r="FK131" s="40"/>
      <c r="FL131" s="35"/>
      <c r="FM131" s="35"/>
      <c r="FN131" s="35"/>
      <c r="FO131" s="35"/>
      <c r="FP131" s="35"/>
      <c r="FQ131" s="35"/>
      <c r="FR131" s="35"/>
      <c r="FS131" s="35"/>
      <c r="FT131" s="35"/>
      <c r="FU131" s="35"/>
      <c r="FV131" s="35"/>
      <c r="FW131" s="35"/>
      <c r="FX131" s="35"/>
      <c r="FY131" s="35"/>
      <c r="FZ131" s="35"/>
      <c r="GA131" s="35"/>
      <c r="GB131" s="6"/>
      <c r="GC131" s="6"/>
      <c r="GD131" s="6">
        <v>37198.07</v>
      </c>
      <c r="GE131" s="6"/>
      <c r="GF131" s="6"/>
    </row>
    <row r="132" spans="2:188" ht="15" customHeight="1" x14ac:dyDescent="0.3">
      <c r="B132" s="93"/>
      <c r="C132" s="93"/>
      <c r="D132" s="93"/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35" t="s">
        <v>73</v>
      </c>
      <c r="AO132" s="35"/>
      <c r="AP132" s="35"/>
      <c r="AQ132" s="35"/>
      <c r="AR132" s="35"/>
      <c r="AS132" s="35"/>
      <c r="AT132" s="35"/>
      <c r="AU132" s="35"/>
      <c r="AV132" s="35"/>
      <c r="AW132" s="35"/>
      <c r="AX132" s="35">
        <v>2018</v>
      </c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91"/>
      <c r="CK132" s="91"/>
      <c r="CL132" s="91"/>
      <c r="CM132" s="91"/>
      <c r="CN132" s="91"/>
      <c r="CO132" s="91"/>
      <c r="CP132" s="91"/>
      <c r="CQ132" s="91"/>
      <c r="CR132" s="91"/>
      <c r="CS132" s="91"/>
      <c r="CT132" s="91"/>
      <c r="CU132" s="40"/>
      <c r="CV132" s="40"/>
      <c r="CW132" s="40"/>
      <c r="CX132" s="40"/>
      <c r="CY132" s="40"/>
      <c r="CZ132" s="40"/>
      <c r="DA132" s="40"/>
      <c r="DB132" s="40"/>
      <c r="DC132" s="40"/>
      <c r="DD132" s="40"/>
      <c r="DE132" s="40"/>
      <c r="DF132" s="40"/>
      <c r="DG132" s="40"/>
      <c r="DH132" s="40"/>
      <c r="DI132" s="40"/>
      <c r="DJ132" s="40"/>
      <c r="DK132" s="38">
        <v>88900</v>
      </c>
      <c r="DL132" s="35"/>
      <c r="DM132" s="35"/>
      <c r="DN132" s="35"/>
      <c r="DO132" s="35"/>
      <c r="DP132" s="35"/>
      <c r="DQ132" s="35"/>
      <c r="DR132" s="35"/>
      <c r="DS132" s="35"/>
      <c r="DT132" s="35"/>
      <c r="DU132" s="35"/>
      <c r="DV132" s="35"/>
      <c r="DW132" s="35"/>
      <c r="DX132" s="35"/>
      <c r="DY132" s="38">
        <v>50717.04</v>
      </c>
      <c r="DZ132" s="35"/>
      <c r="EA132" s="35"/>
      <c r="EB132" s="35"/>
      <c r="EC132" s="35"/>
      <c r="ED132" s="35"/>
      <c r="EE132" s="35"/>
      <c r="EF132" s="35"/>
      <c r="EG132" s="35"/>
      <c r="EH132" s="35"/>
      <c r="EI132" s="35"/>
      <c r="EJ132" s="35"/>
      <c r="EK132" s="91">
        <f t="shared" si="4"/>
        <v>0.57049538807649047</v>
      </c>
      <c r="EL132" s="91"/>
      <c r="EM132" s="91"/>
      <c r="EN132" s="91"/>
      <c r="EO132" s="91"/>
      <c r="EP132" s="91"/>
      <c r="EQ132" s="91"/>
      <c r="ER132" s="91"/>
      <c r="ES132" s="91"/>
      <c r="ET132" s="91"/>
      <c r="EU132" s="91"/>
      <c r="EV132" s="40">
        <v>100</v>
      </c>
      <c r="EW132" s="40"/>
      <c r="EX132" s="40"/>
      <c r="EY132" s="40"/>
      <c r="EZ132" s="40"/>
      <c r="FA132" s="40"/>
      <c r="FB132" s="40"/>
      <c r="FC132" s="40"/>
      <c r="FD132" s="40"/>
      <c r="FE132" s="40"/>
      <c r="FF132" s="40"/>
      <c r="FG132" s="40"/>
      <c r="FH132" s="40"/>
      <c r="FI132" s="40"/>
      <c r="FJ132" s="40"/>
      <c r="FK132" s="40"/>
      <c r="FL132" s="35"/>
      <c r="FM132" s="35"/>
      <c r="FN132" s="35"/>
      <c r="FO132" s="35"/>
      <c r="FP132" s="35"/>
      <c r="FQ132" s="35"/>
      <c r="FR132" s="35"/>
      <c r="FS132" s="35"/>
      <c r="FT132" s="35"/>
      <c r="FU132" s="35"/>
      <c r="FV132" s="35"/>
      <c r="FW132" s="35"/>
      <c r="FX132" s="35"/>
      <c r="FY132" s="35"/>
      <c r="FZ132" s="35"/>
      <c r="GA132" s="35"/>
      <c r="GB132" s="6"/>
      <c r="GC132" s="6"/>
      <c r="GD132" s="6">
        <v>50717.04</v>
      </c>
      <c r="GE132" s="6"/>
      <c r="GF132" s="6"/>
    </row>
    <row r="133" spans="2:188" ht="15" customHeight="1" x14ac:dyDescent="0.3"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35" t="s">
        <v>74</v>
      </c>
      <c r="AO133" s="35"/>
      <c r="AP133" s="35"/>
      <c r="AQ133" s="35"/>
      <c r="AR133" s="35"/>
      <c r="AS133" s="35"/>
      <c r="AT133" s="35"/>
      <c r="AU133" s="35"/>
      <c r="AV133" s="35"/>
      <c r="AW133" s="35"/>
      <c r="AX133" s="35">
        <v>2018</v>
      </c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8"/>
      <c r="BK133" s="38"/>
      <c r="BL133" s="38"/>
      <c r="BM133" s="38"/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8"/>
      <c r="CE133" s="38"/>
      <c r="CF133" s="38"/>
      <c r="CG133" s="38"/>
      <c r="CH133" s="38"/>
      <c r="CI133" s="38"/>
      <c r="CJ133" s="91"/>
      <c r="CK133" s="91"/>
      <c r="CL133" s="91"/>
      <c r="CM133" s="91"/>
      <c r="CN133" s="91"/>
      <c r="CO133" s="91"/>
      <c r="CP133" s="91"/>
      <c r="CQ133" s="91"/>
      <c r="CR133" s="91"/>
      <c r="CS133" s="91"/>
      <c r="CT133" s="91"/>
      <c r="CU133" s="40"/>
      <c r="CV133" s="40"/>
      <c r="CW133" s="40"/>
      <c r="CX133" s="40"/>
      <c r="CY133" s="40"/>
      <c r="CZ133" s="40"/>
      <c r="DA133" s="40"/>
      <c r="DB133" s="40"/>
      <c r="DC133" s="40"/>
      <c r="DD133" s="40"/>
      <c r="DE133" s="40"/>
      <c r="DF133" s="40"/>
      <c r="DG133" s="40"/>
      <c r="DH133" s="40"/>
      <c r="DI133" s="40"/>
      <c r="DJ133" s="40"/>
      <c r="DK133" s="38">
        <v>16750</v>
      </c>
      <c r="DL133" s="35"/>
      <c r="DM133" s="35"/>
      <c r="DN133" s="35"/>
      <c r="DO133" s="35"/>
      <c r="DP133" s="35"/>
      <c r="DQ133" s="35"/>
      <c r="DR133" s="35"/>
      <c r="DS133" s="35"/>
      <c r="DT133" s="35"/>
      <c r="DU133" s="35"/>
      <c r="DV133" s="35"/>
      <c r="DW133" s="35"/>
      <c r="DX133" s="35"/>
      <c r="DY133" s="38">
        <v>16398.2</v>
      </c>
      <c r="DZ133" s="35"/>
      <c r="EA133" s="35"/>
      <c r="EB133" s="35"/>
      <c r="EC133" s="35"/>
      <c r="ED133" s="35"/>
      <c r="EE133" s="35"/>
      <c r="EF133" s="35"/>
      <c r="EG133" s="35"/>
      <c r="EH133" s="35"/>
      <c r="EI133" s="35"/>
      <c r="EJ133" s="35"/>
      <c r="EK133" s="91">
        <f t="shared" si="4"/>
        <v>0.97899701492537317</v>
      </c>
      <c r="EL133" s="91"/>
      <c r="EM133" s="91"/>
      <c r="EN133" s="91"/>
      <c r="EO133" s="91"/>
      <c r="EP133" s="91"/>
      <c r="EQ133" s="91"/>
      <c r="ER133" s="91"/>
      <c r="ES133" s="91"/>
      <c r="ET133" s="91"/>
      <c r="EU133" s="91"/>
      <c r="EV133" s="40">
        <v>100</v>
      </c>
      <c r="EW133" s="40"/>
      <c r="EX133" s="40"/>
      <c r="EY133" s="40"/>
      <c r="EZ133" s="40"/>
      <c r="FA133" s="40"/>
      <c r="FB133" s="40"/>
      <c r="FC133" s="40"/>
      <c r="FD133" s="40"/>
      <c r="FE133" s="40"/>
      <c r="FF133" s="40"/>
      <c r="FG133" s="40"/>
      <c r="FH133" s="40"/>
      <c r="FI133" s="40"/>
      <c r="FJ133" s="40"/>
      <c r="FK133" s="40"/>
      <c r="FL133" s="35"/>
      <c r="FM133" s="35"/>
      <c r="FN133" s="35"/>
      <c r="FO133" s="35"/>
      <c r="FP133" s="35"/>
      <c r="FQ133" s="35"/>
      <c r="FR133" s="35"/>
      <c r="FS133" s="35"/>
      <c r="FT133" s="35"/>
      <c r="FU133" s="35"/>
      <c r="FV133" s="35"/>
      <c r="FW133" s="35"/>
      <c r="FX133" s="35"/>
      <c r="FY133" s="35"/>
      <c r="FZ133" s="35"/>
      <c r="GA133" s="35"/>
      <c r="GB133" s="6"/>
      <c r="GC133" s="6"/>
      <c r="GD133" s="6">
        <v>16398.2</v>
      </c>
      <c r="GE133" s="6"/>
      <c r="GF133" s="6"/>
    </row>
    <row r="134" spans="2:188" ht="15" customHeight="1" x14ac:dyDescent="0.3"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35" t="s">
        <v>75</v>
      </c>
      <c r="AO134" s="35"/>
      <c r="AP134" s="35"/>
      <c r="AQ134" s="35"/>
      <c r="AR134" s="35"/>
      <c r="AS134" s="35"/>
      <c r="AT134" s="35"/>
      <c r="AU134" s="35"/>
      <c r="AV134" s="35"/>
      <c r="AW134" s="35"/>
      <c r="AX134" s="35">
        <v>2018</v>
      </c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8"/>
      <c r="BY134" s="38"/>
      <c r="BZ134" s="38"/>
      <c r="CA134" s="38"/>
      <c r="CB134" s="38"/>
      <c r="CC134" s="38"/>
      <c r="CD134" s="38"/>
      <c r="CE134" s="38"/>
      <c r="CF134" s="38"/>
      <c r="CG134" s="38"/>
      <c r="CH134" s="38"/>
      <c r="CI134" s="38"/>
      <c r="CJ134" s="91"/>
      <c r="CK134" s="91"/>
      <c r="CL134" s="91"/>
      <c r="CM134" s="91"/>
      <c r="CN134" s="91"/>
      <c r="CO134" s="91"/>
      <c r="CP134" s="91"/>
      <c r="CQ134" s="91"/>
      <c r="CR134" s="91"/>
      <c r="CS134" s="91"/>
      <c r="CT134" s="91"/>
      <c r="CU134" s="40"/>
      <c r="CV134" s="40"/>
      <c r="CW134" s="40"/>
      <c r="CX134" s="40"/>
      <c r="CY134" s="40"/>
      <c r="CZ134" s="40"/>
      <c r="DA134" s="40"/>
      <c r="DB134" s="40"/>
      <c r="DC134" s="40"/>
      <c r="DD134" s="40"/>
      <c r="DE134" s="40"/>
      <c r="DF134" s="40"/>
      <c r="DG134" s="40"/>
      <c r="DH134" s="40"/>
      <c r="DI134" s="40"/>
      <c r="DJ134" s="40"/>
      <c r="DK134" s="38">
        <v>10231</v>
      </c>
      <c r="DL134" s="35"/>
      <c r="DM134" s="35"/>
      <c r="DN134" s="35"/>
      <c r="DO134" s="35"/>
      <c r="DP134" s="35"/>
      <c r="DQ134" s="35"/>
      <c r="DR134" s="35"/>
      <c r="DS134" s="35"/>
      <c r="DT134" s="35"/>
      <c r="DU134" s="35"/>
      <c r="DV134" s="35"/>
      <c r="DW134" s="35"/>
      <c r="DX134" s="35"/>
      <c r="DY134" s="38">
        <v>8773.57</v>
      </c>
      <c r="DZ134" s="35"/>
      <c r="EA134" s="35"/>
      <c r="EB134" s="35"/>
      <c r="EC134" s="35"/>
      <c r="ED134" s="35"/>
      <c r="EE134" s="35"/>
      <c r="EF134" s="35"/>
      <c r="EG134" s="35"/>
      <c r="EH134" s="35"/>
      <c r="EI134" s="35"/>
      <c r="EJ134" s="35"/>
      <c r="EK134" s="91">
        <f t="shared" si="4"/>
        <v>0.85754764930114358</v>
      </c>
      <c r="EL134" s="91"/>
      <c r="EM134" s="91"/>
      <c r="EN134" s="91"/>
      <c r="EO134" s="91"/>
      <c r="EP134" s="91"/>
      <c r="EQ134" s="91"/>
      <c r="ER134" s="91"/>
      <c r="ES134" s="91"/>
      <c r="ET134" s="91"/>
      <c r="EU134" s="91"/>
      <c r="EV134" s="40">
        <v>100</v>
      </c>
      <c r="EW134" s="40"/>
      <c r="EX134" s="40"/>
      <c r="EY134" s="40"/>
      <c r="EZ134" s="40"/>
      <c r="FA134" s="40"/>
      <c r="FB134" s="40"/>
      <c r="FC134" s="40"/>
      <c r="FD134" s="40"/>
      <c r="FE134" s="40"/>
      <c r="FF134" s="40"/>
      <c r="FG134" s="40"/>
      <c r="FH134" s="40"/>
      <c r="FI134" s="40"/>
      <c r="FJ134" s="40"/>
      <c r="FK134" s="40"/>
      <c r="FL134" s="35"/>
      <c r="FM134" s="35"/>
      <c r="FN134" s="35"/>
      <c r="FO134" s="35"/>
      <c r="FP134" s="35"/>
      <c r="FQ134" s="35"/>
      <c r="FR134" s="35"/>
      <c r="FS134" s="35"/>
      <c r="FT134" s="35"/>
      <c r="FU134" s="35"/>
      <c r="FV134" s="35"/>
      <c r="FW134" s="35"/>
      <c r="FX134" s="35"/>
      <c r="FY134" s="35"/>
      <c r="FZ134" s="35"/>
      <c r="GA134" s="35"/>
      <c r="GB134" s="6"/>
      <c r="GC134" s="6"/>
      <c r="GD134" s="6">
        <v>8773.57</v>
      </c>
      <c r="GE134" s="6"/>
      <c r="GF134" s="6"/>
    </row>
    <row r="135" spans="2:188" ht="27" customHeight="1" x14ac:dyDescent="0.3"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35" t="s">
        <v>76</v>
      </c>
      <c r="AO135" s="35"/>
      <c r="AP135" s="35"/>
      <c r="AQ135" s="35"/>
      <c r="AR135" s="35"/>
      <c r="AS135" s="35"/>
      <c r="AT135" s="35"/>
      <c r="AU135" s="35"/>
      <c r="AV135" s="35"/>
      <c r="AW135" s="35"/>
      <c r="AX135" s="35">
        <v>2018</v>
      </c>
      <c r="AY135" s="35"/>
      <c r="AZ135" s="35"/>
      <c r="BA135" s="35"/>
      <c r="BB135" s="35"/>
      <c r="BC135" s="35"/>
      <c r="BD135" s="35"/>
      <c r="BE135" s="35"/>
      <c r="BF135" s="35"/>
      <c r="BG135" s="35"/>
      <c r="BH135" s="35"/>
      <c r="BI135" s="35"/>
      <c r="BJ135" s="38"/>
      <c r="BK135" s="38"/>
      <c r="BL135" s="38"/>
      <c r="BM135" s="38"/>
      <c r="BN135" s="38"/>
      <c r="BO135" s="38"/>
      <c r="BP135" s="38"/>
      <c r="BQ135" s="38"/>
      <c r="BR135" s="38"/>
      <c r="BS135" s="38"/>
      <c r="BT135" s="38"/>
      <c r="BU135" s="38"/>
      <c r="BV135" s="38"/>
      <c r="BW135" s="38"/>
      <c r="BX135" s="38"/>
      <c r="BY135" s="38"/>
      <c r="BZ135" s="38"/>
      <c r="CA135" s="38"/>
      <c r="CB135" s="38"/>
      <c r="CC135" s="38"/>
      <c r="CD135" s="38"/>
      <c r="CE135" s="38"/>
      <c r="CF135" s="38"/>
      <c r="CG135" s="38"/>
      <c r="CH135" s="38"/>
      <c r="CI135" s="38"/>
      <c r="CJ135" s="91"/>
      <c r="CK135" s="91"/>
      <c r="CL135" s="91"/>
      <c r="CM135" s="91"/>
      <c r="CN135" s="91"/>
      <c r="CO135" s="91"/>
      <c r="CP135" s="91"/>
      <c r="CQ135" s="91"/>
      <c r="CR135" s="91"/>
      <c r="CS135" s="91"/>
      <c r="CT135" s="91"/>
      <c r="CU135" s="40"/>
      <c r="CV135" s="40"/>
      <c r="CW135" s="40"/>
      <c r="CX135" s="40"/>
      <c r="CY135" s="40"/>
      <c r="CZ135" s="40"/>
      <c r="DA135" s="40"/>
      <c r="DB135" s="40"/>
      <c r="DC135" s="40"/>
      <c r="DD135" s="40"/>
      <c r="DE135" s="40"/>
      <c r="DF135" s="40"/>
      <c r="DG135" s="40"/>
      <c r="DH135" s="40"/>
      <c r="DI135" s="40"/>
      <c r="DJ135" s="40"/>
      <c r="DK135" s="38">
        <v>44100</v>
      </c>
      <c r="DL135" s="35"/>
      <c r="DM135" s="35"/>
      <c r="DN135" s="35"/>
      <c r="DO135" s="35"/>
      <c r="DP135" s="35"/>
      <c r="DQ135" s="35"/>
      <c r="DR135" s="35"/>
      <c r="DS135" s="35"/>
      <c r="DT135" s="35"/>
      <c r="DU135" s="35"/>
      <c r="DV135" s="35"/>
      <c r="DW135" s="35"/>
      <c r="DX135" s="35"/>
      <c r="DY135" s="38">
        <v>92328.02</v>
      </c>
      <c r="DZ135" s="35"/>
      <c r="EA135" s="35"/>
      <c r="EB135" s="35"/>
      <c r="EC135" s="35"/>
      <c r="ED135" s="35"/>
      <c r="EE135" s="35"/>
      <c r="EF135" s="35"/>
      <c r="EG135" s="35"/>
      <c r="EH135" s="35"/>
      <c r="EI135" s="35"/>
      <c r="EJ135" s="35"/>
      <c r="EK135" s="91">
        <f t="shared" si="4"/>
        <v>2.0936058956916099</v>
      </c>
      <c r="EL135" s="91"/>
      <c r="EM135" s="91"/>
      <c r="EN135" s="91"/>
      <c r="EO135" s="91"/>
      <c r="EP135" s="91"/>
      <c r="EQ135" s="91"/>
      <c r="ER135" s="91"/>
      <c r="ES135" s="91"/>
      <c r="ET135" s="91"/>
      <c r="EU135" s="91"/>
      <c r="EV135" s="40">
        <v>100</v>
      </c>
      <c r="EW135" s="40"/>
      <c r="EX135" s="40"/>
      <c r="EY135" s="40"/>
      <c r="EZ135" s="40"/>
      <c r="FA135" s="40"/>
      <c r="FB135" s="40"/>
      <c r="FC135" s="40"/>
      <c r="FD135" s="40"/>
      <c r="FE135" s="40"/>
      <c r="FF135" s="40"/>
      <c r="FG135" s="40"/>
      <c r="FH135" s="40"/>
      <c r="FI135" s="40"/>
      <c r="FJ135" s="40"/>
      <c r="FK135" s="40"/>
      <c r="FL135" s="35"/>
      <c r="FM135" s="35"/>
      <c r="FN135" s="35"/>
      <c r="FO135" s="35"/>
      <c r="FP135" s="35"/>
      <c r="FQ135" s="35"/>
      <c r="FR135" s="35"/>
      <c r="FS135" s="35"/>
      <c r="FT135" s="35"/>
      <c r="FU135" s="35"/>
      <c r="FV135" s="35"/>
      <c r="FW135" s="35"/>
      <c r="FX135" s="35"/>
      <c r="FY135" s="35"/>
      <c r="FZ135" s="35"/>
      <c r="GA135" s="35"/>
      <c r="GB135" s="6"/>
      <c r="GC135" s="6"/>
      <c r="GD135" s="6">
        <v>92328.02</v>
      </c>
      <c r="GE135" s="6"/>
      <c r="GF135" s="6"/>
    </row>
    <row r="136" spans="2:188" s="11" customFormat="1" ht="39" customHeight="1" x14ac:dyDescent="0.3">
      <c r="B136" s="94" t="s">
        <v>77</v>
      </c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  <c r="AA136" s="94"/>
      <c r="AB136" s="94"/>
      <c r="AC136" s="94"/>
      <c r="AD136" s="94"/>
      <c r="AE136" s="94"/>
      <c r="AF136" s="94"/>
      <c r="AG136" s="94"/>
      <c r="AH136" s="94"/>
      <c r="AI136" s="94"/>
      <c r="AJ136" s="94"/>
      <c r="AK136" s="94"/>
      <c r="AL136" s="94"/>
      <c r="AM136" s="94"/>
      <c r="AN136" s="89" t="s">
        <v>78</v>
      </c>
      <c r="AO136" s="89"/>
      <c r="AP136" s="89"/>
      <c r="AQ136" s="89"/>
      <c r="AR136" s="89"/>
      <c r="AS136" s="89"/>
      <c r="AT136" s="89"/>
      <c r="AU136" s="89"/>
      <c r="AV136" s="89"/>
      <c r="AW136" s="89"/>
      <c r="AX136" s="35">
        <v>2018</v>
      </c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89"/>
      <c r="BK136" s="89"/>
      <c r="BL136" s="89"/>
      <c r="BM136" s="89"/>
      <c r="BN136" s="89"/>
      <c r="BO136" s="89"/>
      <c r="BP136" s="89"/>
      <c r="BQ136" s="89"/>
      <c r="BR136" s="89"/>
      <c r="BS136" s="89"/>
      <c r="BT136" s="89"/>
      <c r="BU136" s="89"/>
      <c r="BV136" s="89"/>
      <c r="BW136" s="89"/>
      <c r="BX136" s="89"/>
      <c r="BY136" s="89"/>
      <c r="BZ136" s="89"/>
      <c r="CA136" s="89"/>
      <c r="CB136" s="89"/>
      <c r="CC136" s="89"/>
      <c r="CD136" s="89"/>
      <c r="CE136" s="89"/>
      <c r="CF136" s="89"/>
      <c r="CG136" s="89"/>
      <c r="CH136" s="89"/>
      <c r="CI136" s="89"/>
      <c r="CJ136" s="91"/>
      <c r="CK136" s="91"/>
      <c r="CL136" s="91"/>
      <c r="CM136" s="91"/>
      <c r="CN136" s="91"/>
      <c r="CO136" s="91"/>
      <c r="CP136" s="91"/>
      <c r="CQ136" s="91"/>
      <c r="CR136" s="91"/>
      <c r="CS136" s="91"/>
      <c r="CT136" s="91"/>
      <c r="CU136" s="92"/>
      <c r="CV136" s="92"/>
      <c r="CW136" s="92"/>
      <c r="CX136" s="92"/>
      <c r="CY136" s="92"/>
      <c r="CZ136" s="92"/>
      <c r="DA136" s="92"/>
      <c r="DB136" s="92"/>
      <c r="DC136" s="92"/>
      <c r="DD136" s="92"/>
      <c r="DE136" s="92"/>
      <c r="DF136" s="92"/>
      <c r="DG136" s="92"/>
      <c r="DH136" s="92"/>
      <c r="DI136" s="92"/>
      <c r="DJ136" s="92"/>
      <c r="DK136" s="40">
        <v>6000</v>
      </c>
      <c r="DL136" s="40"/>
      <c r="DM136" s="40"/>
      <c r="DN136" s="40"/>
      <c r="DO136" s="40"/>
      <c r="DP136" s="40"/>
      <c r="DQ136" s="40"/>
      <c r="DR136" s="40"/>
      <c r="DS136" s="40"/>
      <c r="DT136" s="40"/>
      <c r="DU136" s="40"/>
      <c r="DV136" s="40"/>
      <c r="DW136" s="40"/>
      <c r="DX136" s="40"/>
      <c r="DY136" s="38">
        <v>75700.83</v>
      </c>
      <c r="DZ136" s="35"/>
      <c r="EA136" s="35"/>
      <c r="EB136" s="35"/>
      <c r="EC136" s="35"/>
      <c r="ED136" s="35"/>
      <c r="EE136" s="35"/>
      <c r="EF136" s="35"/>
      <c r="EG136" s="35"/>
      <c r="EH136" s="35"/>
      <c r="EI136" s="35"/>
      <c r="EJ136" s="35"/>
      <c r="EK136" s="91">
        <f t="shared" si="4"/>
        <v>12.616805000000001</v>
      </c>
      <c r="EL136" s="91"/>
      <c r="EM136" s="91"/>
      <c r="EN136" s="91"/>
      <c r="EO136" s="91"/>
      <c r="EP136" s="91"/>
      <c r="EQ136" s="91"/>
      <c r="ER136" s="91"/>
      <c r="ES136" s="91"/>
      <c r="ET136" s="91"/>
      <c r="EU136" s="91"/>
      <c r="EV136" s="92">
        <v>100</v>
      </c>
      <c r="EW136" s="92"/>
      <c r="EX136" s="92"/>
      <c r="EY136" s="92"/>
      <c r="EZ136" s="92"/>
      <c r="FA136" s="92"/>
      <c r="FB136" s="92"/>
      <c r="FC136" s="92"/>
      <c r="FD136" s="92"/>
      <c r="FE136" s="92"/>
      <c r="FF136" s="92"/>
      <c r="FG136" s="92"/>
      <c r="FH136" s="92"/>
      <c r="FI136" s="92"/>
      <c r="FJ136" s="92"/>
      <c r="FK136" s="92"/>
      <c r="FL136" s="89"/>
      <c r="FM136" s="89"/>
      <c r="FN136" s="89"/>
      <c r="FO136" s="89"/>
      <c r="FP136" s="89"/>
      <c r="FQ136" s="89"/>
      <c r="FR136" s="89"/>
      <c r="FS136" s="89"/>
      <c r="FT136" s="89"/>
      <c r="FU136" s="89"/>
      <c r="FV136" s="89"/>
      <c r="FW136" s="89"/>
      <c r="FX136" s="89"/>
      <c r="FY136" s="89"/>
      <c r="FZ136" s="89"/>
      <c r="GA136" s="89"/>
      <c r="GB136" s="8"/>
      <c r="GC136" s="8"/>
      <c r="GD136" s="8">
        <v>75700.83</v>
      </c>
      <c r="GE136" s="8"/>
      <c r="GF136" s="8"/>
    </row>
    <row r="137" spans="2:188" ht="118.5" customHeight="1" x14ac:dyDescent="0.3">
      <c r="B137" s="48" t="s">
        <v>112</v>
      </c>
      <c r="C137" s="48"/>
      <c r="D137" s="48"/>
      <c r="E137" s="48"/>
      <c r="F137" s="48"/>
      <c r="G137" s="37" t="s">
        <v>48</v>
      </c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/>
      <c r="BJ137" s="35"/>
      <c r="BK137" s="35"/>
      <c r="BL137" s="35"/>
      <c r="BM137" s="35"/>
      <c r="BN137" s="35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  <c r="BY137" s="35"/>
      <c r="BZ137" s="35"/>
      <c r="CA137" s="35"/>
      <c r="CB137" s="35"/>
      <c r="CC137" s="35"/>
      <c r="CD137" s="35"/>
      <c r="CE137" s="35"/>
      <c r="CF137" s="35"/>
      <c r="CG137" s="35"/>
      <c r="CH137" s="35"/>
      <c r="CI137" s="35"/>
      <c r="CJ137" s="46"/>
      <c r="CK137" s="46"/>
      <c r="CL137" s="46"/>
      <c r="CM137" s="46"/>
      <c r="CN137" s="46"/>
      <c r="CO137" s="46"/>
      <c r="CP137" s="46"/>
      <c r="CQ137" s="46"/>
      <c r="CR137" s="46"/>
      <c r="CS137" s="46"/>
      <c r="CT137" s="46"/>
      <c r="CU137" s="39">
        <v>1</v>
      </c>
      <c r="CV137" s="39"/>
      <c r="CW137" s="39"/>
      <c r="CX137" s="39"/>
      <c r="CY137" s="39"/>
      <c r="CZ137" s="39"/>
      <c r="DA137" s="39"/>
      <c r="DB137" s="39"/>
      <c r="DC137" s="39"/>
      <c r="DD137" s="39"/>
      <c r="DE137" s="39"/>
      <c r="DF137" s="39"/>
      <c r="DG137" s="39"/>
      <c r="DH137" s="39"/>
      <c r="DI137" s="39"/>
      <c r="DJ137" s="39"/>
      <c r="DK137" s="39"/>
      <c r="DL137" s="39"/>
      <c r="DM137" s="39"/>
      <c r="DN137" s="39"/>
      <c r="DO137" s="39"/>
      <c r="DP137" s="39"/>
      <c r="DQ137" s="39"/>
      <c r="DR137" s="39"/>
      <c r="DS137" s="39"/>
      <c r="DT137" s="39"/>
      <c r="DU137" s="39"/>
      <c r="DV137" s="39"/>
      <c r="DW137" s="39"/>
      <c r="DX137" s="39"/>
      <c r="DY137" s="39"/>
      <c r="DZ137" s="39"/>
      <c r="EA137" s="39"/>
      <c r="EB137" s="39"/>
      <c r="EC137" s="39"/>
      <c r="ED137" s="39"/>
      <c r="EE137" s="39"/>
      <c r="EF137" s="39"/>
      <c r="EG137" s="39"/>
      <c r="EH137" s="39"/>
      <c r="EI137" s="39"/>
      <c r="EJ137" s="39"/>
      <c r="EK137" s="46"/>
      <c r="EL137" s="46"/>
      <c r="EM137" s="46"/>
      <c r="EN137" s="46"/>
      <c r="EO137" s="46"/>
      <c r="EP137" s="46"/>
      <c r="EQ137" s="46"/>
      <c r="ER137" s="46"/>
      <c r="ES137" s="46"/>
      <c r="ET137" s="46"/>
      <c r="EU137" s="46"/>
      <c r="EV137" s="39">
        <v>1</v>
      </c>
      <c r="EW137" s="39"/>
      <c r="EX137" s="39"/>
      <c r="EY137" s="39"/>
      <c r="EZ137" s="39"/>
      <c r="FA137" s="39"/>
      <c r="FB137" s="39"/>
      <c r="FC137" s="39"/>
      <c r="FD137" s="39"/>
      <c r="FE137" s="39"/>
      <c r="FF137" s="39"/>
      <c r="FG137" s="39"/>
      <c r="FH137" s="39"/>
      <c r="FI137" s="39"/>
      <c r="FJ137" s="39"/>
      <c r="FK137" s="39"/>
      <c r="FL137" s="41"/>
      <c r="FM137" s="41"/>
      <c r="FN137" s="41"/>
      <c r="FO137" s="41"/>
      <c r="FP137" s="41"/>
      <c r="FQ137" s="41"/>
      <c r="FR137" s="41"/>
      <c r="FS137" s="41"/>
      <c r="FT137" s="41"/>
      <c r="FU137" s="41"/>
      <c r="FV137" s="41"/>
      <c r="FW137" s="41"/>
      <c r="FX137" s="41"/>
      <c r="FY137" s="41"/>
      <c r="FZ137" s="41"/>
      <c r="GA137" s="41"/>
      <c r="GB137" s="6"/>
      <c r="GC137" s="6"/>
      <c r="GD137" s="6"/>
      <c r="GE137" s="6"/>
      <c r="GF137" s="6"/>
    </row>
    <row r="138" spans="2:188" ht="15" customHeight="1" x14ac:dyDescent="0.3">
      <c r="B138" s="42" t="s">
        <v>18</v>
      </c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 t="s">
        <v>89</v>
      </c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8">
        <f>BJ140+BJ143+BJ151</f>
        <v>478654.1</v>
      </c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>
        <f>BX140+BX143+BX151</f>
        <v>397350.30999999994</v>
      </c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38"/>
      <c r="CJ138" s="106">
        <f>BX138/BJ138</f>
        <v>0.83014082612057427</v>
      </c>
      <c r="CK138" s="107"/>
      <c r="CL138" s="107"/>
      <c r="CM138" s="107"/>
      <c r="CN138" s="107"/>
      <c r="CO138" s="107"/>
      <c r="CP138" s="107"/>
      <c r="CQ138" s="107"/>
      <c r="CR138" s="107"/>
      <c r="CS138" s="107"/>
      <c r="CT138" s="108"/>
      <c r="CU138" s="40"/>
      <c r="CV138" s="40"/>
      <c r="CW138" s="40"/>
      <c r="CX138" s="40"/>
      <c r="CY138" s="40"/>
      <c r="CZ138" s="40"/>
      <c r="DA138" s="40"/>
      <c r="DB138" s="40"/>
      <c r="DC138" s="40"/>
      <c r="DD138" s="40"/>
      <c r="DE138" s="40"/>
      <c r="DF138" s="40"/>
      <c r="DG138" s="40"/>
      <c r="DH138" s="40"/>
      <c r="DI138" s="40"/>
      <c r="DJ138" s="40"/>
      <c r="DK138" s="38">
        <f>DK140+DK143+DK151</f>
        <v>1324827.2999999998</v>
      </c>
      <c r="DL138" s="38"/>
      <c r="DM138" s="38"/>
      <c r="DN138" s="38"/>
      <c r="DO138" s="38"/>
      <c r="DP138" s="38"/>
      <c r="DQ138" s="38"/>
      <c r="DR138" s="38"/>
      <c r="DS138" s="38"/>
      <c r="DT138" s="38"/>
      <c r="DU138" s="38"/>
      <c r="DV138" s="38"/>
      <c r="DW138" s="38"/>
      <c r="DX138" s="38"/>
      <c r="DY138" s="38">
        <f>DY140+DY143+DY151</f>
        <v>1217000.3699999999</v>
      </c>
      <c r="DZ138" s="38"/>
      <c r="EA138" s="38"/>
      <c r="EB138" s="38"/>
      <c r="EC138" s="38"/>
      <c r="ED138" s="38"/>
      <c r="EE138" s="38"/>
      <c r="EF138" s="38"/>
      <c r="EG138" s="38"/>
      <c r="EH138" s="38"/>
      <c r="EI138" s="38"/>
      <c r="EJ138" s="38"/>
      <c r="EK138" s="46">
        <f>DY138/DK138</f>
        <v>0.91861057663893253</v>
      </c>
      <c r="EL138" s="46"/>
      <c r="EM138" s="46"/>
      <c r="EN138" s="46"/>
      <c r="EO138" s="46"/>
      <c r="EP138" s="46"/>
      <c r="EQ138" s="46"/>
      <c r="ER138" s="46"/>
      <c r="ES138" s="46"/>
      <c r="ET138" s="46"/>
      <c r="EU138" s="46"/>
      <c r="EV138" s="40"/>
      <c r="EW138" s="40"/>
      <c r="EX138" s="40"/>
      <c r="EY138" s="40"/>
      <c r="EZ138" s="40"/>
      <c r="FA138" s="40"/>
      <c r="FB138" s="40"/>
      <c r="FC138" s="40"/>
      <c r="FD138" s="40"/>
      <c r="FE138" s="40"/>
      <c r="FF138" s="40"/>
      <c r="FG138" s="40"/>
      <c r="FH138" s="40"/>
      <c r="FI138" s="40"/>
      <c r="FJ138" s="40"/>
      <c r="FK138" s="40"/>
      <c r="FL138" s="35"/>
      <c r="FM138" s="35"/>
      <c r="FN138" s="35"/>
      <c r="FO138" s="35"/>
      <c r="FP138" s="35"/>
      <c r="FQ138" s="35"/>
      <c r="FR138" s="35"/>
      <c r="FS138" s="35"/>
      <c r="FT138" s="35"/>
      <c r="FU138" s="35"/>
      <c r="FV138" s="35"/>
      <c r="FW138" s="35"/>
      <c r="FX138" s="35"/>
      <c r="FY138" s="35"/>
      <c r="FZ138" s="35"/>
      <c r="GA138" s="35"/>
      <c r="GB138" s="6"/>
      <c r="GC138" s="6"/>
      <c r="GD138" s="6"/>
      <c r="GE138" s="6"/>
      <c r="GF138" s="6"/>
    </row>
    <row r="139" spans="2:188" ht="15" customHeight="1" x14ac:dyDescent="0.3">
      <c r="B139" s="42" t="s">
        <v>20</v>
      </c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 t="s">
        <v>89</v>
      </c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109"/>
      <c r="CK139" s="110"/>
      <c r="CL139" s="110"/>
      <c r="CM139" s="110"/>
      <c r="CN139" s="110"/>
      <c r="CO139" s="110"/>
      <c r="CP139" s="110"/>
      <c r="CQ139" s="110"/>
      <c r="CR139" s="110"/>
      <c r="CS139" s="110"/>
      <c r="CT139" s="111"/>
      <c r="CU139" s="40"/>
      <c r="CV139" s="40"/>
      <c r="CW139" s="40"/>
      <c r="CX139" s="40"/>
      <c r="CY139" s="40"/>
      <c r="CZ139" s="40"/>
      <c r="DA139" s="40"/>
      <c r="DB139" s="40"/>
      <c r="DC139" s="40"/>
      <c r="DD139" s="40"/>
      <c r="DE139" s="40"/>
      <c r="DF139" s="40"/>
      <c r="DG139" s="40"/>
      <c r="DH139" s="40"/>
      <c r="DI139" s="40"/>
      <c r="DJ139" s="40"/>
      <c r="DK139" s="38"/>
      <c r="DL139" s="38"/>
      <c r="DM139" s="38"/>
      <c r="DN139" s="38"/>
      <c r="DO139" s="38"/>
      <c r="DP139" s="38"/>
      <c r="DQ139" s="38"/>
      <c r="DR139" s="38"/>
      <c r="DS139" s="38"/>
      <c r="DT139" s="38"/>
      <c r="DU139" s="38"/>
      <c r="DV139" s="38"/>
      <c r="DW139" s="38"/>
      <c r="DX139" s="38"/>
      <c r="DY139" s="38"/>
      <c r="DZ139" s="38"/>
      <c r="EA139" s="38"/>
      <c r="EB139" s="38"/>
      <c r="EC139" s="38"/>
      <c r="ED139" s="38"/>
      <c r="EE139" s="38"/>
      <c r="EF139" s="38"/>
      <c r="EG139" s="38"/>
      <c r="EH139" s="38"/>
      <c r="EI139" s="38"/>
      <c r="EJ139" s="38"/>
      <c r="EK139" s="109"/>
      <c r="EL139" s="110"/>
      <c r="EM139" s="110"/>
      <c r="EN139" s="110"/>
      <c r="EO139" s="110"/>
      <c r="EP139" s="110"/>
      <c r="EQ139" s="110"/>
      <c r="ER139" s="110"/>
      <c r="ES139" s="110"/>
      <c r="ET139" s="110"/>
      <c r="EU139" s="111"/>
      <c r="EV139" s="40"/>
      <c r="EW139" s="40"/>
      <c r="EX139" s="40"/>
      <c r="EY139" s="40"/>
      <c r="EZ139" s="40"/>
      <c r="FA139" s="40"/>
      <c r="FB139" s="40"/>
      <c r="FC139" s="40"/>
      <c r="FD139" s="40"/>
      <c r="FE139" s="40"/>
      <c r="FF139" s="40"/>
      <c r="FG139" s="40"/>
      <c r="FH139" s="40"/>
      <c r="FI139" s="40"/>
      <c r="FJ139" s="40"/>
      <c r="FK139" s="40"/>
      <c r="FL139" s="41"/>
      <c r="FM139" s="41"/>
      <c r="FN139" s="41"/>
      <c r="FO139" s="41"/>
      <c r="FP139" s="41"/>
      <c r="FQ139" s="41"/>
      <c r="FR139" s="41"/>
      <c r="FS139" s="41"/>
      <c r="FT139" s="41"/>
      <c r="FU139" s="41"/>
      <c r="FV139" s="41"/>
      <c r="FW139" s="41"/>
      <c r="FX139" s="41"/>
      <c r="FY139" s="41"/>
      <c r="FZ139" s="41"/>
      <c r="GA139" s="41"/>
      <c r="GB139" s="6"/>
      <c r="GC139" s="6"/>
      <c r="GD139" s="6"/>
      <c r="GE139" s="6"/>
      <c r="GF139" s="6"/>
    </row>
    <row r="140" spans="2:188" s="11" customFormat="1" ht="29.25" customHeight="1" x14ac:dyDescent="0.3">
      <c r="B140" s="81" t="s">
        <v>21</v>
      </c>
      <c r="C140" s="81"/>
      <c r="D140" s="81"/>
      <c r="E140" s="81"/>
      <c r="F140" s="81"/>
      <c r="G140" s="81"/>
      <c r="H140" s="81"/>
      <c r="I140" s="81"/>
      <c r="J140" s="81"/>
      <c r="K140" s="81"/>
      <c r="L140" s="81"/>
      <c r="M140" s="81"/>
      <c r="N140" s="81"/>
      <c r="O140" s="81"/>
      <c r="P140" s="81"/>
      <c r="Q140" s="81"/>
      <c r="R140" s="81"/>
      <c r="S140" s="81"/>
      <c r="T140" s="81"/>
      <c r="U140" s="81"/>
      <c r="V140" s="8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82"/>
      <c r="AO140" s="82"/>
      <c r="AP140" s="82"/>
      <c r="AQ140" s="82"/>
      <c r="AR140" s="82"/>
      <c r="AS140" s="82"/>
      <c r="AT140" s="82"/>
      <c r="AU140" s="82"/>
      <c r="AV140" s="82"/>
      <c r="AW140" s="82"/>
      <c r="AX140" s="35" t="s">
        <v>89</v>
      </c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83">
        <f>BJ141+BJ142</f>
        <v>257083.5</v>
      </c>
      <c r="BK140" s="83"/>
      <c r="BL140" s="83"/>
      <c r="BM140" s="83"/>
      <c r="BN140" s="83"/>
      <c r="BO140" s="83"/>
      <c r="BP140" s="83"/>
      <c r="BQ140" s="83"/>
      <c r="BR140" s="83"/>
      <c r="BS140" s="83"/>
      <c r="BT140" s="83"/>
      <c r="BU140" s="83"/>
      <c r="BV140" s="83"/>
      <c r="BW140" s="83"/>
      <c r="BX140" s="83">
        <v>254094.74</v>
      </c>
      <c r="BY140" s="83"/>
      <c r="BZ140" s="83"/>
      <c r="CA140" s="83"/>
      <c r="CB140" s="83"/>
      <c r="CC140" s="83"/>
      <c r="CD140" s="83"/>
      <c r="CE140" s="83"/>
      <c r="CF140" s="83"/>
      <c r="CG140" s="83"/>
      <c r="CH140" s="83"/>
      <c r="CI140" s="83"/>
      <c r="CJ140" s="88">
        <f>BX140/BJ140</f>
        <v>0.98837436085940944</v>
      </c>
      <c r="CK140" s="88"/>
      <c r="CL140" s="88"/>
      <c r="CM140" s="88"/>
      <c r="CN140" s="88"/>
      <c r="CO140" s="88"/>
      <c r="CP140" s="88"/>
      <c r="CQ140" s="88"/>
      <c r="CR140" s="88"/>
      <c r="CS140" s="88"/>
      <c r="CT140" s="88"/>
      <c r="CU140" s="87"/>
      <c r="CV140" s="87"/>
      <c r="CW140" s="87"/>
      <c r="CX140" s="87"/>
      <c r="CY140" s="87"/>
      <c r="CZ140" s="87"/>
      <c r="DA140" s="87"/>
      <c r="DB140" s="87"/>
      <c r="DC140" s="87"/>
      <c r="DD140" s="87"/>
      <c r="DE140" s="87"/>
      <c r="DF140" s="87"/>
      <c r="DG140" s="87"/>
      <c r="DH140" s="87"/>
      <c r="DI140" s="87"/>
      <c r="DJ140" s="87"/>
      <c r="DK140" s="83">
        <f>DK141+DK142</f>
        <v>823433.7</v>
      </c>
      <c r="DL140" s="83"/>
      <c r="DM140" s="83"/>
      <c r="DN140" s="83"/>
      <c r="DO140" s="83"/>
      <c r="DP140" s="83"/>
      <c r="DQ140" s="83"/>
      <c r="DR140" s="83"/>
      <c r="DS140" s="83"/>
      <c r="DT140" s="83"/>
      <c r="DU140" s="83"/>
      <c r="DV140" s="83"/>
      <c r="DW140" s="83"/>
      <c r="DX140" s="83"/>
      <c r="DY140" s="83">
        <f>DY141+DY142</f>
        <v>820141.09</v>
      </c>
      <c r="DZ140" s="83"/>
      <c r="EA140" s="83"/>
      <c r="EB140" s="83"/>
      <c r="EC140" s="83"/>
      <c r="ED140" s="83"/>
      <c r="EE140" s="83"/>
      <c r="EF140" s="83"/>
      <c r="EG140" s="83"/>
      <c r="EH140" s="83"/>
      <c r="EI140" s="83"/>
      <c r="EJ140" s="83"/>
      <c r="EK140" s="88">
        <f>DY140/DK140</f>
        <v>0.99600136598732847</v>
      </c>
      <c r="EL140" s="88"/>
      <c r="EM140" s="88"/>
      <c r="EN140" s="88"/>
      <c r="EO140" s="88"/>
      <c r="EP140" s="88"/>
      <c r="EQ140" s="88"/>
      <c r="ER140" s="88"/>
      <c r="ES140" s="88"/>
      <c r="ET140" s="88"/>
      <c r="EU140" s="88"/>
      <c r="EV140" s="87"/>
      <c r="EW140" s="87"/>
      <c r="EX140" s="87"/>
      <c r="EY140" s="87"/>
      <c r="EZ140" s="87"/>
      <c r="FA140" s="87"/>
      <c r="FB140" s="87"/>
      <c r="FC140" s="87"/>
      <c r="FD140" s="87"/>
      <c r="FE140" s="87"/>
      <c r="FF140" s="87"/>
      <c r="FG140" s="87"/>
      <c r="FH140" s="87"/>
      <c r="FI140" s="87"/>
      <c r="FJ140" s="87"/>
      <c r="FK140" s="87"/>
      <c r="FL140" s="37"/>
      <c r="FM140" s="37"/>
      <c r="FN140" s="37"/>
      <c r="FO140" s="37"/>
      <c r="FP140" s="37"/>
      <c r="FQ140" s="37"/>
      <c r="FR140" s="37"/>
      <c r="FS140" s="37"/>
      <c r="FT140" s="37"/>
      <c r="FU140" s="37"/>
      <c r="FV140" s="37"/>
      <c r="FW140" s="37"/>
      <c r="FX140" s="37"/>
      <c r="FY140" s="37"/>
      <c r="FZ140" s="37"/>
      <c r="GA140" s="37"/>
      <c r="GB140" s="8">
        <v>0</v>
      </c>
      <c r="GC140" s="8">
        <v>0</v>
      </c>
      <c r="GD140" s="8">
        <v>0</v>
      </c>
      <c r="GE140" s="8">
        <v>566046.35</v>
      </c>
      <c r="GF140" s="8"/>
    </row>
    <row r="141" spans="2:188" s="14" customFormat="1" ht="29.25" customHeight="1" x14ac:dyDescent="0.3">
      <c r="B141" s="65" t="s">
        <v>19</v>
      </c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6" t="s">
        <v>19</v>
      </c>
      <c r="AO141" s="66"/>
      <c r="AP141" s="66"/>
      <c r="AQ141" s="66"/>
      <c r="AR141" s="66"/>
      <c r="AS141" s="66"/>
      <c r="AT141" s="66"/>
      <c r="AU141" s="66"/>
      <c r="AV141" s="66"/>
      <c r="AW141" s="66"/>
      <c r="AX141" s="67" t="s">
        <v>89</v>
      </c>
      <c r="AY141" s="67"/>
      <c r="AZ141" s="67"/>
      <c r="BA141" s="67"/>
      <c r="BB141" s="67"/>
      <c r="BC141" s="67"/>
      <c r="BD141" s="67"/>
      <c r="BE141" s="67"/>
      <c r="BF141" s="67"/>
      <c r="BG141" s="67"/>
      <c r="BH141" s="67"/>
      <c r="BI141" s="67"/>
      <c r="BJ141" s="68">
        <v>257083.5</v>
      </c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83">
        <v>254094.74</v>
      </c>
      <c r="BY141" s="83"/>
      <c r="BZ141" s="83"/>
      <c r="CA141" s="83"/>
      <c r="CB141" s="83"/>
      <c r="CC141" s="83"/>
      <c r="CD141" s="83"/>
      <c r="CE141" s="83"/>
      <c r="CF141" s="83"/>
      <c r="CG141" s="83"/>
      <c r="CH141" s="83"/>
      <c r="CI141" s="83"/>
      <c r="CJ141" s="78">
        <f>BX141/BJ141</f>
        <v>0.98837436085940944</v>
      </c>
      <c r="CK141" s="78"/>
      <c r="CL141" s="78"/>
      <c r="CM141" s="78"/>
      <c r="CN141" s="78"/>
      <c r="CO141" s="78"/>
      <c r="CP141" s="78"/>
      <c r="CQ141" s="78"/>
      <c r="CR141" s="78"/>
      <c r="CS141" s="78"/>
      <c r="CT141" s="78"/>
      <c r="CU141" s="79">
        <v>100</v>
      </c>
      <c r="CV141" s="79"/>
      <c r="CW141" s="79"/>
      <c r="CX141" s="79"/>
      <c r="CY141" s="79"/>
      <c r="CZ141" s="79"/>
      <c r="DA141" s="79"/>
      <c r="DB141" s="79"/>
      <c r="DC141" s="79"/>
      <c r="DD141" s="79"/>
      <c r="DE141" s="79"/>
      <c r="DF141" s="79"/>
      <c r="DG141" s="79"/>
      <c r="DH141" s="79"/>
      <c r="DI141" s="79"/>
      <c r="DJ141" s="79"/>
      <c r="DK141" s="68">
        <v>823433.7</v>
      </c>
      <c r="DL141" s="68"/>
      <c r="DM141" s="68"/>
      <c r="DN141" s="68"/>
      <c r="DO141" s="68"/>
      <c r="DP141" s="68"/>
      <c r="DQ141" s="68"/>
      <c r="DR141" s="68"/>
      <c r="DS141" s="68"/>
      <c r="DT141" s="68"/>
      <c r="DU141" s="68"/>
      <c r="DV141" s="68"/>
      <c r="DW141" s="68"/>
      <c r="DX141" s="68"/>
      <c r="DY141" s="68">
        <v>820141.09</v>
      </c>
      <c r="DZ141" s="68"/>
      <c r="EA141" s="68"/>
      <c r="EB141" s="68"/>
      <c r="EC141" s="68"/>
      <c r="ED141" s="68"/>
      <c r="EE141" s="68"/>
      <c r="EF141" s="68"/>
      <c r="EG141" s="68"/>
      <c r="EH141" s="68"/>
      <c r="EI141" s="68"/>
      <c r="EJ141" s="68"/>
      <c r="EK141" s="78">
        <f>DY141/DK141</f>
        <v>0.99600136598732847</v>
      </c>
      <c r="EL141" s="78"/>
      <c r="EM141" s="78"/>
      <c r="EN141" s="78"/>
      <c r="EO141" s="78"/>
      <c r="EP141" s="78"/>
      <c r="EQ141" s="78"/>
      <c r="ER141" s="78"/>
      <c r="ES141" s="78"/>
      <c r="ET141" s="78"/>
      <c r="EU141" s="78"/>
      <c r="EV141" s="79">
        <v>100</v>
      </c>
      <c r="EW141" s="79"/>
      <c r="EX141" s="79"/>
      <c r="EY141" s="79"/>
      <c r="EZ141" s="79"/>
      <c r="FA141" s="79"/>
      <c r="FB141" s="79"/>
      <c r="FC141" s="79"/>
      <c r="FD141" s="79"/>
      <c r="FE141" s="79"/>
      <c r="FF141" s="79"/>
      <c r="FG141" s="79"/>
      <c r="FH141" s="79"/>
      <c r="FI141" s="79"/>
      <c r="FJ141" s="79"/>
      <c r="FK141" s="79"/>
      <c r="FL141" s="47"/>
      <c r="FM141" s="47"/>
      <c r="FN141" s="47"/>
      <c r="FO141" s="47"/>
      <c r="FP141" s="47"/>
      <c r="FQ141" s="47"/>
      <c r="FR141" s="47"/>
      <c r="FS141" s="47"/>
      <c r="FT141" s="47"/>
      <c r="FU141" s="47"/>
      <c r="FV141" s="47"/>
      <c r="FW141" s="47"/>
      <c r="FX141" s="47"/>
      <c r="FY141" s="47"/>
      <c r="FZ141" s="47"/>
      <c r="GA141" s="47"/>
      <c r="GB141" s="15">
        <v>0</v>
      </c>
      <c r="GC141" s="15">
        <v>0</v>
      </c>
      <c r="GD141" s="15">
        <v>0</v>
      </c>
      <c r="GE141" s="15">
        <v>566046.35</v>
      </c>
      <c r="GF141" s="15"/>
    </row>
    <row r="142" spans="2:188" s="12" customFormat="1" ht="42.75" customHeight="1" x14ac:dyDescent="0.2">
      <c r="B142" s="100" t="s">
        <v>67</v>
      </c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  <c r="AC142" s="101"/>
      <c r="AD142" s="101"/>
      <c r="AE142" s="101"/>
      <c r="AF142" s="101"/>
      <c r="AG142" s="101"/>
      <c r="AH142" s="101"/>
      <c r="AI142" s="101"/>
      <c r="AJ142" s="101"/>
      <c r="AK142" s="101"/>
      <c r="AL142" s="101"/>
      <c r="AM142" s="102"/>
      <c r="AN142" s="75" t="s">
        <v>68</v>
      </c>
      <c r="AO142" s="76"/>
      <c r="AP142" s="76"/>
      <c r="AQ142" s="76"/>
      <c r="AR142" s="76"/>
      <c r="AS142" s="76"/>
      <c r="AT142" s="76"/>
      <c r="AU142" s="76"/>
      <c r="AV142" s="76"/>
      <c r="AW142" s="77"/>
      <c r="AX142" s="35" t="s">
        <v>89</v>
      </c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75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7"/>
      <c r="BX142" s="75"/>
      <c r="BY142" s="76"/>
      <c r="BZ142" s="76"/>
      <c r="CA142" s="76"/>
      <c r="CB142" s="76"/>
      <c r="CC142" s="76"/>
      <c r="CD142" s="76"/>
      <c r="CE142" s="76"/>
      <c r="CF142" s="76"/>
      <c r="CG142" s="76"/>
      <c r="CH142" s="76"/>
      <c r="CI142" s="77"/>
      <c r="CJ142" s="75"/>
      <c r="CK142" s="76"/>
      <c r="CL142" s="76"/>
      <c r="CM142" s="76"/>
      <c r="CN142" s="76"/>
      <c r="CO142" s="76"/>
      <c r="CP142" s="76"/>
      <c r="CQ142" s="76"/>
      <c r="CR142" s="76"/>
      <c r="CS142" s="76"/>
      <c r="CT142" s="77"/>
      <c r="CU142" s="72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4"/>
      <c r="DK142" s="75"/>
      <c r="DL142" s="76"/>
      <c r="DM142" s="76"/>
      <c r="DN142" s="76"/>
      <c r="DO142" s="76"/>
      <c r="DP142" s="76"/>
      <c r="DQ142" s="76"/>
      <c r="DR142" s="76"/>
      <c r="DS142" s="76"/>
      <c r="DT142" s="76"/>
      <c r="DU142" s="76"/>
      <c r="DV142" s="76"/>
      <c r="DW142" s="76"/>
      <c r="DX142" s="77"/>
      <c r="DY142" s="103"/>
      <c r="DZ142" s="104"/>
      <c r="EA142" s="104"/>
      <c r="EB142" s="104"/>
      <c r="EC142" s="104"/>
      <c r="ED142" s="104"/>
      <c r="EE142" s="104"/>
      <c r="EF142" s="104"/>
      <c r="EG142" s="104"/>
      <c r="EH142" s="104"/>
      <c r="EI142" s="104"/>
      <c r="EJ142" s="105"/>
      <c r="EK142" s="106"/>
      <c r="EL142" s="107"/>
      <c r="EM142" s="107"/>
      <c r="EN142" s="107"/>
      <c r="EO142" s="107"/>
      <c r="EP142" s="107"/>
      <c r="EQ142" s="107"/>
      <c r="ER142" s="107"/>
      <c r="ES142" s="107"/>
      <c r="ET142" s="107"/>
      <c r="EU142" s="108"/>
      <c r="EV142" s="72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4"/>
      <c r="FL142" s="75"/>
      <c r="FM142" s="76"/>
      <c r="FN142" s="76"/>
      <c r="FO142" s="76"/>
      <c r="FP142" s="76"/>
      <c r="FQ142" s="76"/>
      <c r="FR142" s="76"/>
      <c r="FS142" s="76"/>
      <c r="FT142" s="76"/>
      <c r="FU142" s="76"/>
      <c r="FV142" s="76"/>
      <c r="FW142" s="76"/>
      <c r="FX142" s="76"/>
      <c r="FY142" s="76"/>
      <c r="FZ142" s="76"/>
      <c r="GA142" s="77"/>
      <c r="GB142" s="9"/>
      <c r="GC142" s="9"/>
      <c r="GD142" s="9"/>
      <c r="GE142" s="9"/>
      <c r="GF142" s="9"/>
    </row>
    <row r="143" spans="2:188" s="11" customFormat="1" ht="27" customHeight="1" x14ac:dyDescent="0.3">
      <c r="B143" s="81" t="s">
        <v>27</v>
      </c>
      <c r="C143" s="81"/>
      <c r="D143" s="81"/>
      <c r="E143" s="81"/>
      <c r="F143" s="81"/>
      <c r="G143" s="81"/>
      <c r="H143" s="81"/>
      <c r="I143" s="81"/>
      <c r="J143" s="81"/>
      <c r="K143" s="81"/>
      <c r="L143" s="81"/>
      <c r="M143" s="81"/>
      <c r="N143" s="81"/>
      <c r="O143" s="81"/>
      <c r="P143" s="81"/>
      <c r="Q143" s="81"/>
      <c r="R143" s="81"/>
      <c r="S143" s="81"/>
      <c r="T143" s="81"/>
      <c r="U143" s="81"/>
      <c r="V143" s="81"/>
      <c r="W143" s="81"/>
      <c r="X143" s="81"/>
      <c r="Y143" s="81"/>
      <c r="Z143" s="81"/>
      <c r="AA143" s="81"/>
      <c r="AB143" s="81"/>
      <c r="AC143" s="81"/>
      <c r="AD143" s="81"/>
      <c r="AE143" s="81"/>
      <c r="AF143" s="81"/>
      <c r="AG143" s="81"/>
      <c r="AH143" s="81"/>
      <c r="AI143" s="81"/>
      <c r="AJ143" s="81"/>
      <c r="AK143" s="81"/>
      <c r="AL143" s="81"/>
      <c r="AM143" s="81"/>
      <c r="AN143" s="89" t="s">
        <v>69</v>
      </c>
      <c r="AO143" s="89"/>
      <c r="AP143" s="89"/>
      <c r="AQ143" s="89"/>
      <c r="AR143" s="89"/>
      <c r="AS143" s="89"/>
      <c r="AT143" s="89"/>
      <c r="AU143" s="89"/>
      <c r="AV143" s="89"/>
      <c r="AW143" s="89"/>
      <c r="AX143" s="35" t="s">
        <v>89</v>
      </c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/>
      <c r="BJ143" s="90">
        <f>SUM(BJ144:BW150)</f>
        <v>221570.6</v>
      </c>
      <c r="BK143" s="90"/>
      <c r="BL143" s="90"/>
      <c r="BM143" s="90"/>
      <c r="BN143" s="90"/>
      <c r="BO143" s="90"/>
      <c r="BP143" s="90"/>
      <c r="BQ143" s="90"/>
      <c r="BR143" s="90"/>
      <c r="BS143" s="90"/>
      <c r="BT143" s="90"/>
      <c r="BU143" s="90"/>
      <c r="BV143" s="90"/>
      <c r="BW143" s="90"/>
      <c r="BX143" s="90">
        <f>SUM(BX144:CI150)</f>
        <v>143255.56999999998</v>
      </c>
      <c r="BY143" s="90"/>
      <c r="BZ143" s="90"/>
      <c r="CA143" s="90"/>
      <c r="CB143" s="90"/>
      <c r="CC143" s="90"/>
      <c r="CD143" s="90"/>
      <c r="CE143" s="90"/>
      <c r="CF143" s="90"/>
      <c r="CG143" s="90"/>
      <c r="CH143" s="90"/>
      <c r="CI143" s="90"/>
      <c r="CJ143" s="91">
        <f>BX143/BJ143</f>
        <v>0.64654593163533414</v>
      </c>
      <c r="CK143" s="91"/>
      <c r="CL143" s="91"/>
      <c r="CM143" s="91"/>
      <c r="CN143" s="91"/>
      <c r="CO143" s="91"/>
      <c r="CP143" s="91"/>
      <c r="CQ143" s="91"/>
      <c r="CR143" s="91"/>
      <c r="CS143" s="91"/>
      <c r="CT143" s="91"/>
      <c r="CU143" s="92"/>
      <c r="CV143" s="92"/>
      <c r="CW143" s="92"/>
      <c r="CX143" s="92"/>
      <c r="CY143" s="92"/>
      <c r="CZ143" s="92"/>
      <c r="DA143" s="92"/>
      <c r="DB143" s="92"/>
      <c r="DC143" s="92"/>
      <c r="DD143" s="92"/>
      <c r="DE143" s="92"/>
      <c r="DF143" s="92"/>
      <c r="DG143" s="92"/>
      <c r="DH143" s="92"/>
      <c r="DI143" s="92"/>
      <c r="DJ143" s="92"/>
      <c r="DK143" s="90">
        <f>SUM(DK144:DX150)</f>
        <v>495393.6</v>
      </c>
      <c r="DL143" s="89"/>
      <c r="DM143" s="89"/>
      <c r="DN143" s="89"/>
      <c r="DO143" s="89"/>
      <c r="DP143" s="89"/>
      <c r="DQ143" s="89"/>
      <c r="DR143" s="89"/>
      <c r="DS143" s="89"/>
      <c r="DT143" s="89"/>
      <c r="DU143" s="89"/>
      <c r="DV143" s="89"/>
      <c r="DW143" s="89"/>
      <c r="DX143" s="89"/>
      <c r="DY143" s="90">
        <f>SUM(DY144:EJ150)</f>
        <v>387703.6</v>
      </c>
      <c r="DZ143" s="89"/>
      <c r="EA143" s="89"/>
      <c r="EB143" s="89"/>
      <c r="EC143" s="89"/>
      <c r="ED143" s="89"/>
      <c r="EE143" s="89"/>
      <c r="EF143" s="89"/>
      <c r="EG143" s="89"/>
      <c r="EH143" s="89"/>
      <c r="EI143" s="89"/>
      <c r="EJ143" s="89"/>
      <c r="EK143" s="91">
        <f>DY143/DK143</f>
        <v>0.78261729663039648</v>
      </c>
      <c r="EL143" s="91"/>
      <c r="EM143" s="91"/>
      <c r="EN143" s="91"/>
      <c r="EO143" s="91"/>
      <c r="EP143" s="91"/>
      <c r="EQ143" s="91"/>
      <c r="ER143" s="91"/>
      <c r="ES143" s="91"/>
      <c r="ET143" s="91"/>
      <c r="EU143" s="91"/>
      <c r="EV143" s="92"/>
      <c r="EW143" s="92"/>
      <c r="EX143" s="92"/>
      <c r="EY143" s="92"/>
      <c r="EZ143" s="92"/>
      <c r="FA143" s="92"/>
      <c r="FB143" s="92"/>
      <c r="FC143" s="92"/>
      <c r="FD143" s="92"/>
      <c r="FE143" s="92"/>
      <c r="FF143" s="92"/>
      <c r="FG143" s="92"/>
      <c r="FH143" s="92"/>
      <c r="FI143" s="92"/>
      <c r="FJ143" s="92"/>
      <c r="FK143" s="92"/>
      <c r="FL143" s="89"/>
      <c r="FM143" s="89"/>
      <c r="FN143" s="89"/>
      <c r="FO143" s="89"/>
      <c r="FP143" s="89"/>
      <c r="FQ143" s="89"/>
      <c r="FR143" s="89"/>
      <c r="FS143" s="89"/>
      <c r="FT143" s="89"/>
      <c r="FU143" s="89"/>
      <c r="FV143" s="89"/>
      <c r="FW143" s="89"/>
      <c r="FX143" s="89"/>
      <c r="FY143" s="89"/>
      <c r="FZ143" s="89"/>
      <c r="GA143" s="89"/>
      <c r="GB143" s="8"/>
      <c r="GC143" s="8"/>
      <c r="GD143" s="8"/>
      <c r="GE143" s="8"/>
      <c r="GF143" s="8"/>
    </row>
    <row r="144" spans="2:188" ht="15" customHeight="1" x14ac:dyDescent="0.3">
      <c r="B144" s="93"/>
      <c r="C144" s="93"/>
      <c r="D144" s="93"/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35" t="s">
        <v>70</v>
      </c>
      <c r="AO144" s="35"/>
      <c r="AP144" s="35"/>
      <c r="AQ144" s="35"/>
      <c r="AR144" s="35"/>
      <c r="AS144" s="35"/>
      <c r="AT144" s="35"/>
      <c r="AU144" s="35"/>
      <c r="AV144" s="35"/>
      <c r="AW144" s="35"/>
      <c r="AX144" s="35" t="s">
        <v>89</v>
      </c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8">
        <v>108550</v>
      </c>
      <c r="BK144" s="38"/>
      <c r="BL144" s="38"/>
      <c r="BM144" s="38"/>
      <c r="BN144" s="38"/>
      <c r="BO144" s="38"/>
      <c r="BP144" s="38"/>
      <c r="BQ144" s="38"/>
      <c r="BR144" s="38"/>
      <c r="BS144" s="38"/>
      <c r="BT144" s="38"/>
      <c r="BU144" s="38"/>
      <c r="BV144" s="38"/>
      <c r="BW144" s="38"/>
      <c r="BX144" s="38">
        <v>93305.98</v>
      </c>
      <c r="BY144" s="38"/>
      <c r="BZ144" s="38"/>
      <c r="CA144" s="38"/>
      <c r="CB144" s="38"/>
      <c r="CC144" s="38"/>
      <c r="CD144" s="38"/>
      <c r="CE144" s="38"/>
      <c r="CF144" s="38"/>
      <c r="CG144" s="38"/>
      <c r="CH144" s="38"/>
      <c r="CI144" s="38"/>
      <c r="CJ144" s="91">
        <f t="shared" ref="CJ144:CJ150" si="5">BX144/BJ144</f>
        <v>0.85956683555964986</v>
      </c>
      <c r="CK144" s="91"/>
      <c r="CL144" s="91"/>
      <c r="CM144" s="91"/>
      <c r="CN144" s="91"/>
      <c r="CO144" s="91"/>
      <c r="CP144" s="91"/>
      <c r="CQ144" s="91"/>
      <c r="CR144" s="91"/>
      <c r="CS144" s="91"/>
      <c r="CT144" s="91"/>
      <c r="CU144" s="40">
        <v>100</v>
      </c>
      <c r="CV144" s="40"/>
      <c r="CW144" s="40"/>
      <c r="CX144" s="40"/>
      <c r="CY144" s="40"/>
      <c r="CZ144" s="40"/>
      <c r="DA144" s="40"/>
      <c r="DB144" s="40"/>
      <c r="DC144" s="40"/>
      <c r="DD144" s="40"/>
      <c r="DE144" s="40"/>
      <c r="DF144" s="40"/>
      <c r="DG144" s="40"/>
      <c r="DH144" s="40"/>
      <c r="DI144" s="40"/>
      <c r="DJ144" s="40"/>
      <c r="DK144" s="38">
        <v>163550</v>
      </c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8">
        <v>164893.54999999999</v>
      </c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91">
        <f t="shared" ref="EK144:EK150" si="6">DY144/DK144</f>
        <v>1.0082149189850198</v>
      </c>
      <c r="EL144" s="91"/>
      <c r="EM144" s="91"/>
      <c r="EN144" s="91"/>
      <c r="EO144" s="91"/>
      <c r="EP144" s="91"/>
      <c r="EQ144" s="91"/>
      <c r="ER144" s="91"/>
      <c r="ES144" s="91"/>
      <c r="ET144" s="91"/>
      <c r="EU144" s="91"/>
      <c r="EV144" s="40">
        <v>100</v>
      </c>
      <c r="EW144" s="40"/>
      <c r="EX144" s="40"/>
      <c r="EY144" s="40"/>
      <c r="EZ144" s="40"/>
      <c r="FA144" s="40"/>
      <c r="FB144" s="40"/>
      <c r="FC144" s="40"/>
      <c r="FD144" s="40"/>
      <c r="FE144" s="40"/>
      <c r="FF144" s="40"/>
      <c r="FG144" s="40"/>
      <c r="FH144" s="40"/>
      <c r="FI144" s="40"/>
      <c r="FJ144" s="40"/>
      <c r="FK144" s="40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6"/>
      <c r="GC144" s="6"/>
      <c r="GD144" s="6"/>
      <c r="GE144" s="6"/>
      <c r="GF144" s="6"/>
    </row>
    <row r="145" spans="2:188" ht="15" customHeight="1" x14ac:dyDescent="0.3"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35" t="s">
        <v>71</v>
      </c>
      <c r="AO145" s="35"/>
      <c r="AP145" s="35"/>
      <c r="AQ145" s="35"/>
      <c r="AR145" s="35"/>
      <c r="AS145" s="35"/>
      <c r="AT145" s="35"/>
      <c r="AU145" s="35"/>
      <c r="AV145" s="35"/>
      <c r="AW145" s="35"/>
      <c r="AX145" s="35" t="s">
        <v>89</v>
      </c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8">
        <v>4954</v>
      </c>
      <c r="BK145" s="38"/>
      <c r="BL145" s="38"/>
      <c r="BM145" s="38"/>
      <c r="BN145" s="38"/>
      <c r="BO145" s="38"/>
      <c r="BP145" s="38"/>
      <c r="BQ145" s="38"/>
      <c r="BR145" s="38"/>
      <c r="BS145" s="38"/>
      <c r="BT145" s="38"/>
      <c r="BU145" s="38"/>
      <c r="BV145" s="38"/>
      <c r="BW145" s="38"/>
      <c r="BX145" s="38">
        <v>4584.6400000000003</v>
      </c>
      <c r="BY145" s="38"/>
      <c r="BZ145" s="38"/>
      <c r="CA145" s="38"/>
      <c r="CB145" s="38"/>
      <c r="CC145" s="38"/>
      <c r="CD145" s="38"/>
      <c r="CE145" s="38"/>
      <c r="CF145" s="38"/>
      <c r="CG145" s="38"/>
      <c r="CH145" s="38"/>
      <c r="CI145" s="38"/>
      <c r="CJ145" s="91">
        <f t="shared" si="5"/>
        <v>0.92544206701655229</v>
      </c>
      <c r="CK145" s="91"/>
      <c r="CL145" s="91"/>
      <c r="CM145" s="91"/>
      <c r="CN145" s="91"/>
      <c r="CO145" s="91"/>
      <c r="CP145" s="91"/>
      <c r="CQ145" s="91"/>
      <c r="CR145" s="91"/>
      <c r="CS145" s="91"/>
      <c r="CT145" s="91"/>
      <c r="CU145" s="40">
        <v>100</v>
      </c>
      <c r="CV145" s="40"/>
      <c r="CW145" s="40"/>
      <c r="CX145" s="40"/>
      <c r="CY145" s="40"/>
      <c r="CZ145" s="40"/>
      <c r="DA145" s="40"/>
      <c r="DB145" s="40"/>
      <c r="DC145" s="40"/>
      <c r="DD145" s="40"/>
      <c r="DE145" s="40"/>
      <c r="DF145" s="40"/>
      <c r="DG145" s="40"/>
      <c r="DH145" s="40"/>
      <c r="DI145" s="40"/>
      <c r="DJ145" s="40"/>
      <c r="DK145" s="38">
        <v>19954</v>
      </c>
      <c r="DL145" s="35"/>
      <c r="DM145" s="35"/>
      <c r="DN145" s="35"/>
      <c r="DO145" s="35"/>
      <c r="DP145" s="35"/>
      <c r="DQ145" s="35"/>
      <c r="DR145" s="35"/>
      <c r="DS145" s="35"/>
      <c r="DT145" s="35"/>
      <c r="DU145" s="35"/>
      <c r="DV145" s="35"/>
      <c r="DW145" s="35"/>
      <c r="DX145" s="35"/>
      <c r="DY145" s="38">
        <v>17298.34</v>
      </c>
      <c r="DZ145" s="35"/>
      <c r="EA145" s="35"/>
      <c r="EB145" s="35"/>
      <c r="EC145" s="35"/>
      <c r="ED145" s="35"/>
      <c r="EE145" s="35"/>
      <c r="EF145" s="35"/>
      <c r="EG145" s="35"/>
      <c r="EH145" s="35"/>
      <c r="EI145" s="35"/>
      <c r="EJ145" s="35"/>
      <c r="EK145" s="91">
        <f t="shared" si="6"/>
        <v>0.86691089505863483</v>
      </c>
      <c r="EL145" s="91"/>
      <c r="EM145" s="91"/>
      <c r="EN145" s="91"/>
      <c r="EO145" s="91"/>
      <c r="EP145" s="91"/>
      <c r="EQ145" s="91"/>
      <c r="ER145" s="91"/>
      <c r="ES145" s="91"/>
      <c r="ET145" s="91"/>
      <c r="EU145" s="91"/>
      <c r="EV145" s="40">
        <v>100</v>
      </c>
      <c r="EW145" s="40"/>
      <c r="EX145" s="40"/>
      <c r="EY145" s="40"/>
      <c r="EZ145" s="40"/>
      <c r="FA145" s="40"/>
      <c r="FB145" s="40"/>
      <c r="FC145" s="40"/>
      <c r="FD145" s="40"/>
      <c r="FE145" s="40"/>
      <c r="FF145" s="40"/>
      <c r="FG145" s="40"/>
      <c r="FH145" s="40"/>
      <c r="FI145" s="40"/>
      <c r="FJ145" s="40"/>
      <c r="FK145" s="40"/>
      <c r="FL145" s="35"/>
      <c r="FM145" s="35"/>
      <c r="FN145" s="35"/>
      <c r="FO145" s="35"/>
      <c r="FP145" s="35"/>
      <c r="FQ145" s="35"/>
      <c r="FR145" s="35"/>
      <c r="FS145" s="35"/>
      <c r="FT145" s="35"/>
      <c r="FU145" s="35"/>
      <c r="FV145" s="35"/>
      <c r="FW145" s="35"/>
      <c r="FX145" s="35"/>
      <c r="FY145" s="35"/>
      <c r="FZ145" s="35"/>
      <c r="GA145" s="35"/>
      <c r="GB145" s="6"/>
      <c r="GC145" s="6"/>
      <c r="GD145" s="6"/>
      <c r="GE145" s="6"/>
      <c r="GF145" s="6"/>
    </row>
    <row r="146" spans="2:188" ht="15" customHeight="1" x14ac:dyDescent="0.3">
      <c r="B146" s="93"/>
      <c r="C146" s="93"/>
      <c r="D146" s="93"/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35" t="s">
        <v>72</v>
      </c>
      <c r="AO146" s="35"/>
      <c r="AP146" s="35"/>
      <c r="AQ146" s="35"/>
      <c r="AR146" s="35"/>
      <c r="AS146" s="35"/>
      <c r="AT146" s="35"/>
      <c r="AU146" s="35"/>
      <c r="AV146" s="35"/>
      <c r="AW146" s="35"/>
      <c r="AX146" s="35" t="s">
        <v>89</v>
      </c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8">
        <v>32602</v>
      </c>
      <c r="BK146" s="38"/>
      <c r="BL146" s="38"/>
      <c r="BM146" s="38"/>
      <c r="BN146" s="38"/>
      <c r="BO146" s="38"/>
      <c r="BP146" s="38"/>
      <c r="BQ146" s="38"/>
      <c r="BR146" s="38"/>
      <c r="BS146" s="38"/>
      <c r="BT146" s="38"/>
      <c r="BU146" s="38"/>
      <c r="BV146" s="38"/>
      <c r="BW146" s="38"/>
      <c r="BX146" s="38">
        <v>9939.1200000000008</v>
      </c>
      <c r="BY146" s="38"/>
      <c r="BZ146" s="38"/>
      <c r="CA146" s="38"/>
      <c r="CB146" s="38"/>
      <c r="CC146" s="38"/>
      <c r="CD146" s="38"/>
      <c r="CE146" s="38"/>
      <c r="CF146" s="38"/>
      <c r="CG146" s="38"/>
      <c r="CH146" s="38"/>
      <c r="CI146" s="38"/>
      <c r="CJ146" s="91">
        <f t="shared" si="5"/>
        <v>0.30486227838782898</v>
      </c>
      <c r="CK146" s="91"/>
      <c r="CL146" s="91"/>
      <c r="CM146" s="91"/>
      <c r="CN146" s="91"/>
      <c r="CO146" s="91"/>
      <c r="CP146" s="91"/>
      <c r="CQ146" s="91"/>
      <c r="CR146" s="91"/>
      <c r="CS146" s="91"/>
      <c r="CT146" s="91"/>
      <c r="CU146" s="40">
        <v>100</v>
      </c>
      <c r="CV146" s="40"/>
      <c r="CW146" s="40"/>
      <c r="CX146" s="40"/>
      <c r="CY146" s="40"/>
      <c r="CZ146" s="40"/>
      <c r="DA146" s="40"/>
      <c r="DB146" s="40"/>
      <c r="DC146" s="40"/>
      <c r="DD146" s="40"/>
      <c r="DE146" s="40"/>
      <c r="DF146" s="40"/>
      <c r="DG146" s="40"/>
      <c r="DH146" s="40"/>
      <c r="DI146" s="40"/>
      <c r="DJ146" s="40"/>
      <c r="DK146" s="38">
        <v>65204</v>
      </c>
      <c r="DL146" s="35"/>
      <c r="DM146" s="35"/>
      <c r="DN146" s="35"/>
      <c r="DO146" s="35"/>
      <c r="DP146" s="35"/>
      <c r="DQ146" s="35"/>
      <c r="DR146" s="35"/>
      <c r="DS146" s="35"/>
      <c r="DT146" s="35"/>
      <c r="DU146" s="35"/>
      <c r="DV146" s="35"/>
      <c r="DW146" s="35"/>
      <c r="DX146" s="35"/>
      <c r="DY146" s="38">
        <v>34652.43</v>
      </c>
      <c r="DZ146" s="35"/>
      <c r="EA146" s="35"/>
      <c r="EB146" s="35"/>
      <c r="EC146" s="35"/>
      <c r="ED146" s="35"/>
      <c r="EE146" s="35"/>
      <c r="EF146" s="35"/>
      <c r="EG146" s="35"/>
      <c r="EH146" s="35"/>
      <c r="EI146" s="35"/>
      <c r="EJ146" s="35"/>
      <c r="EK146" s="91">
        <f t="shared" si="6"/>
        <v>0.53144638365744434</v>
      </c>
      <c r="EL146" s="91"/>
      <c r="EM146" s="91"/>
      <c r="EN146" s="91"/>
      <c r="EO146" s="91"/>
      <c r="EP146" s="91"/>
      <c r="EQ146" s="91"/>
      <c r="ER146" s="91"/>
      <c r="ES146" s="91"/>
      <c r="ET146" s="91"/>
      <c r="EU146" s="91"/>
      <c r="EV146" s="40">
        <v>100</v>
      </c>
      <c r="EW146" s="40"/>
      <c r="EX146" s="40"/>
      <c r="EY146" s="40"/>
      <c r="EZ146" s="40"/>
      <c r="FA146" s="40"/>
      <c r="FB146" s="40"/>
      <c r="FC146" s="40"/>
      <c r="FD146" s="40"/>
      <c r="FE146" s="40"/>
      <c r="FF146" s="40"/>
      <c r="FG146" s="40"/>
      <c r="FH146" s="40"/>
      <c r="FI146" s="40"/>
      <c r="FJ146" s="40"/>
      <c r="FK146" s="40"/>
      <c r="FL146" s="35"/>
      <c r="FM146" s="35"/>
      <c r="FN146" s="35"/>
      <c r="FO146" s="35"/>
      <c r="FP146" s="35"/>
      <c r="FQ146" s="35"/>
      <c r="FR146" s="35"/>
      <c r="FS146" s="35"/>
      <c r="FT146" s="35"/>
      <c r="FU146" s="35"/>
      <c r="FV146" s="35"/>
      <c r="FW146" s="35"/>
      <c r="FX146" s="35"/>
      <c r="FY146" s="35"/>
      <c r="FZ146" s="35"/>
      <c r="GA146" s="35"/>
      <c r="GB146" s="6"/>
      <c r="GC146" s="6"/>
      <c r="GD146" s="6"/>
      <c r="GE146" s="6"/>
      <c r="GF146" s="6"/>
    </row>
    <row r="147" spans="2:188" ht="15" customHeight="1" x14ac:dyDescent="0.3">
      <c r="B147" s="93"/>
      <c r="C147" s="93"/>
      <c r="D147" s="93"/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35" t="s">
        <v>73</v>
      </c>
      <c r="AO147" s="35"/>
      <c r="AP147" s="35"/>
      <c r="AQ147" s="35"/>
      <c r="AR147" s="35"/>
      <c r="AS147" s="35"/>
      <c r="AT147" s="35"/>
      <c r="AU147" s="35"/>
      <c r="AV147" s="35"/>
      <c r="AW147" s="35"/>
      <c r="AX147" s="35" t="s">
        <v>89</v>
      </c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8">
        <v>68600</v>
      </c>
      <c r="BK147" s="38"/>
      <c r="BL147" s="38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>
        <v>26601.94</v>
      </c>
      <c r="BY147" s="38"/>
      <c r="BZ147" s="38"/>
      <c r="CA147" s="38"/>
      <c r="CB147" s="38"/>
      <c r="CC147" s="38"/>
      <c r="CD147" s="38"/>
      <c r="CE147" s="38"/>
      <c r="CF147" s="38"/>
      <c r="CG147" s="38"/>
      <c r="CH147" s="38"/>
      <c r="CI147" s="38"/>
      <c r="CJ147" s="91">
        <f t="shared" si="5"/>
        <v>0.38778338192419826</v>
      </c>
      <c r="CK147" s="91"/>
      <c r="CL147" s="91"/>
      <c r="CM147" s="91"/>
      <c r="CN147" s="91"/>
      <c r="CO147" s="91"/>
      <c r="CP147" s="91"/>
      <c r="CQ147" s="91"/>
      <c r="CR147" s="91"/>
      <c r="CS147" s="91"/>
      <c r="CT147" s="91"/>
      <c r="CU147" s="40">
        <v>100</v>
      </c>
      <c r="CV147" s="40"/>
      <c r="CW147" s="40"/>
      <c r="CX147" s="40"/>
      <c r="CY147" s="40"/>
      <c r="CZ147" s="40"/>
      <c r="DA147" s="40"/>
      <c r="DB147" s="40"/>
      <c r="DC147" s="40"/>
      <c r="DD147" s="40"/>
      <c r="DE147" s="40"/>
      <c r="DF147" s="40"/>
      <c r="DG147" s="40"/>
      <c r="DH147" s="40"/>
      <c r="DI147" s="40"/>
      <c r="DJ147" s="40"/>
      <c r="DK147" s="38">
        <v>147800</v>
      </c>
      <c r="DL147" s="38"/>
      <c r="DM147" s="38"/>
      <c r="DN147" s="38"/>
      <c r="DO147" s="38"/>
      <c r="DP147" s="38"/>
      <c r="DQ147" s="38"/>
      <c r="DR147" s="38"/>
      <c r="DS147" s="38"/>
      <c r="DT147" s="38"/>
      <c r="DU147" s="38"/>
      <c r="DV147" s="38"/>
      <c r="DW147" s="38"/>
      <c r="DX147" s="38"/>
      <c r="DY147" s="38">
        <v>92473.79</v>
      </c>
      <c r="DZ147" s="38"/>
      <c r="EA147" s="38"/>
      <c r="EB147" s="38"/>
      <c r="EC147" s="38"/>
      <c r="ED147" s="38"/>
      <c r="EE147" s="38"/>
      <c r="EF147" s="38"/>
      <c r="EG147" s="38"/>
      <c r="EH147" s="38"/>
      <c r="EI147" s="38"/>
      <c r="EJ147" s="38"/>
      <c r="EK147" s="91">
        <f t="shared" si="6"/>
        <v>0.62566840324763184</v>
      </c>
      <c r="EL147" s="91"/>
      <c r="EM147" s="91"/>
      <c r="EN147" s="91"/>
      <c r="EO147" s="91"/>
      <c r="EP147" s="91"/>
      <c r="EQ147" s="91"/>
      <c r="ER147" s="91"/>
      <c r="ES147" s="91"/>
      <c r="ET147" s="91"/>
      <c r="EU147" s="91"/>
      <c r="EV147" s="40">
        <v>100</v>
      </c>
      <c r="EW147" s="40"/>
      <c r="EX147" s="40"/>
      <c r="EY147" s="40"/>
      <c r="EZ147" s="40"/>
      <c r="FA147" s="40"/>
      <c r="FB147" s="40"/>
      <c r="FC147" s="40"/>
      <c r="FD147" s="40"/>
      <c r="FE147" s="40"/>
      <c r="FF147" s="40"/>
      <c r="FG147" s="40"/>
      <c r="FH147" s="40"/>
      <c r="FI147" s="40"/>
      <c r="FJ147" s="40"/>
      <c r="FK147" s="40"/>
      <c r="FL147" s="35"/>
      <c r="FM147" s="35"/>
      <c r="FN147" s="35"/>
      <c r="FO147" s="35"/>
      <c r="FP147" s="35"/>
      <c r="FQ147" s="35"/>
      <c r="FR147" s="35"/>
      <c r="FS147" s="35"/>
      <c r="FT147" s="35"/>
      <c r="FU147" s="35"/>
      <c r="FV147" s="35"/>
      <c r="FW147" s="35"/>
      <c r="FX147" s="35"/>
      <c r="FY147" s="35"/>
      <c r="FZ147" s="35"/>
      <c r="GA147" s="35"/>
      <c r="GB147" s="6"/>
      <c r="GC147" s="6"/>
      <c r="GD147" s="6"/>
      <c r="GE147" s="6"/>
      <c r="GF147" s="6"/>
    </row>
    <row r="148" spans="2:188" ht="15" customHeight="1" x14ac:dyDescent="0.3">
      <c r="B148" s="93"/>
      <c r="C148" s="93"/>
      <c r="D148" s="93"/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35" t="s">
        <v>74</v>
      </c>
      <c r="AO148" s="35"/>
      <c r="AP148" s="35"/>
      <c r="AQ148" s="35"/>
      <c r="AR148" s="35"/>
      <c r="AS148" s="35"/>
      <c r="AT148" s="35"/>
      <c r="AU148" s="35"/>
      <c r="AV148" s="35"/>
      <c r="AW148" s="35"/>
      <c r="AX148" s="35" t="s">
        <v>89</v>
      </c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8">
        <v>6450</v>
      </c>
      <c r="BK148" s="38"/>
      <c r="BL148" s="38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>
        <v>6422.37</v>
      </c>
      <c r="BY148" s="38"/>
      <c r="BZ148" s="38"/>
      <c r="CA148" s="38"/>
      <c r="CB148" s="38"/>
      <c r="CC148" s="38"/>
      <c r="CD148" s="38"/>
      <c r="CE148" s="38"/>
      <c r="CF148" s="38"/>
      <c r="CG148" s="38"/>
      <c r="CH148" s="38"/>
      <c r="CI148" s="38"/>
      <c r="CJ148" s="91">
        <f t="shared" si="5"/>
        <v>0.99571627906976745</v>
      </c>
      <c r="CK148" s="91"/>
      <c r="CL148" s="91"/>
      <c r="CM148" s="91"/>
      <c r="CN148" s="91"/>
      <c r="CO148" s="91"/>
      <c r="CP148" s="91"/>
      <c r="CQ148" s="91"/>
      <c r="CR148" s="91"/>
      <c r="CS148" s="91"/>
      <c r="CT148" s="91"/>
      <c r="CU148" s="40">
        <v>100</v>
      </c>
      <c r="CV148" s="40"/>
      <c r="CW148" s="40"/>
      <c r="CX148" s="40"/>
      <c r="CY148" s="40"/>
      <c r="CZ148" s="40"/>
      <c r="DA148" s="40"/>
      <c r="DB148" s="40"/>
      <c r="DC148" s="40"/>
      <c r="DD148" s="40"/>
      <c r="DE148" s="40"/>
      <c r="DF148" s="40"/>
      <c r="DG148" s="40"/>
      <c r="DH148" s="40"/>
      <c r="DI148" s="40"/>
      <c r="DJ148" s="40"/>
      <c r="DK148" s="38">
        <v>29450</v>
      </c>
      <c r="DL148" s="35"/>
      <c r="DM148" s="35"/>
      <c r="DN148" s="35"/>
      <c r="DO148" s="35"/>
      <c r="DP148" s="35"/>
      <c r="DQ148" s="35"/>
      <c r="DR148" s="35"/>
      <c r="DS148" s="35"/>
      <c r="DT148" s="35"/>
      <c r="DU148" s="35"/>
      <c r="DV148" s="35"/>
      <c r="DW148" s="35"/>
      <c r="DX148" s="35"/>
      <c r="DY148" s="38">
        <v>28179.79</v>
      </c>
      <c r="DZ148" s="35"/>
      <c r="EA148" s="35"/>
      <c r="EB148" s="35"/>
      <c r="EC148" s="35"/>
      <c r="ED148" s="35"/>
      <c r="EE148" s="35"/>
      <c r="EF148" s="35"/>
      <c r="EG148" s="35"/>
      <c r="EH148" s="35"/>
      <c r="EI148" s="35"/>
      <c r="EJ148" s="35"/>
      <c r="EK148" s="91">
        <f t="shared" si="6"/>
        <v>0.95686893039049237</v>
      </c>
      <c r="EL148" s="91"/>
      <c r="EM148" s="91"/>
      <c r="EN148" s="91"/>
      <c r="EO148" s="91"/>
      <c r="EP148" s="91"/>
      <c r="EQ148" s="91"/>
      <c r="ER148" s="91"/>
      <c r="ES148" s="91"/>
      <c r="ET148" s="91"/>
      <c r="EU148" s="91"/>
      <c r="EV148" s="40">
        <v>100</v>
      </c>
      <c r="EW148" s="40"/>
      <c r="EX148" s="40"/>
      <c r="EY148" s="40"/>
      <c r="EZ148" s="40"/>
      <c r="FA148" s="40"/>
      <c r="FB148" s="40"/>
      <c r="FC148" s="40"/>
      <c r="FD148" s="40"/>
      <c r="FE148" s="40"/>
      <c r="FF148" s="40"/>
      <c r="FG148" s="40"/>
      <c r="FH148" s="40"/>
      <c r="FI148" s="40"/>
      <c r="FJ148" s="40"/>
      <c r="FK148" s="40"/>
      <c r="FL148" s="35"/>
      <c r="FM148" s="35"/>
      <c r="FN148" s="35"/>
      <c r="FO148" s="35"/>
      <c r="FP148" s="35"/>
      <c r="FQ148" s="35"/>
      <c r="FR148" s="35"/>
      <c r="FS148" s="35"/>
      <c r="FT148" s="35"/>
      <c r="FU148" s="35"/>
      <c r="FV148" s="35"/>
      <c r="FW148" s="35"/>
      <c r="FX148" s="35"/>
      <c r="FY148" s="35"/>
      <c r="FZ148" s="35"/>
      <c r="GA148" s="35"/>
      <c r="GB148" s="6"/>
      <c r="GC148" s="6"/>
      <c r="GD148" s="6"/>
      <c r="GE148" s="6"/>
      <c r="GF148" s="6"/>
    </row>
    <row r="149" spans="2:188" ht="15" customHeight="1" x14ac:dyDescent="0.3"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35" t="s">
        <v>75</v>
      </c>
      <c r="AO149" s="35"/>
      <c r="AP149" s="35"/>
      <c r="AQ149" s="35"/>
      <c r="AR149" s="35"/>
      <c r="AS149" s="35"/>
      <c r="AT149" s="35"/>
      <c r="AU149" s="35"/>
      <c r="AV149" s="35"/>
      <c r="AW149" s="35"/>
      <c r="AX149" s="35" t="s">
        <v>89</v>
      </c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/>
      <c r="BJ149" s="38"/>
      <c r="BK149" s="38"/>
      <c r="BL149" s="38"/>
      <c r="BM149" s="38"/>
      <c r="BN149" s="38"/>
      <c r="BO149" s="38"/>
      <c r="BP149" s="38"/>
      <c r="BQ149" s="38"/>
      <c r="BR149" s="38"/>
      <c r="BS149" s="38"/>
      <c r="BT149" s="38"/>
      <c r="BU149" s="38"/>
      <c r="BV149" s="38"/>
      <c r="BW149" s="38"/>
      <c r="BX149" s="38"/>
      <c r="BY149" s="38"/>
      <c r="BZ149" s="38"/>
      <c r="CA149" s="38"/>
      <c r="CB149" s="38"/>
      <c r="CC149" s="38"/>
      <c r="CD149" s="38"/>
      <c r="CE149" s="38"/>
      <c r="CF149" s="38"/>
      <c r="CG149" s="38"/>
      <c r="CH149" s="38"/>
      <c r="CI149" s="38"/>
      <c r="CJ149" s="91" t="e">
        <f t="shared" si="5"/>
        <v>#DIV/0!</v>
      </c>
      <c r="CK149" s="91"/>
      <c r="CL149" s="91"/>
      <c r="CM149" s="91"/>
      <c r="CN149" s="91"/>
      <c r="CO149" s="91"/>
      <c r="CP149" s="91"/>
      <c r="CQ149" s="91"/>
      <c r="CR149" s="91"/>
      <c r="CS149" s="91"/>
      <c r="CT149" s="91"/>
      <c r="CU149" s="40"/>
      <c r="CV149" s="40"/>
      <c r="CW149" s="40"/>
      <c r="CX149" s="40"/>
      <c r="CY149" s="40"/>
      <c r="CZ149" s="40"/>
      <c r="DA149" s="40"/>
      <c r="DB149" s="40"/>
      <c r="DC149" s="40"/>
      <c r="DD149" s="40"/>
      <c r="DE149" s="40"/>
      <c r="DF149" s="40"/>
      <c r="DG149" s="40"/>
      <c r="DH149" s="40"/>
      <c r="DI149" s="40"/>
      <c r="DJ149" s="40"/>
      <c r="DK149" s="38">
        <v>8000</v>
      </c>
      <c r="DL149" s="35"/>
      <c r="DM149" s="35"/>
      <c r="DN149" s="35"/>
      <c r="DO149" s="35"/>
      <c r="DP149" s="35"/>
      <c r="DQ149" s="35"/>
      <c r="DR149" s="35"/>
      <c r="DS149" s="35"/>
      <c r="DT149" s="35"/>
      <c r="DU149" s="35"/>
      <c r="DV149" s="35"/>
      <c r="DW149" s="35"/>
      <c r="DX149" s="35"/>
      <c r="DY149" s="38">
        <v>9860.25</v>
      </c>
      <c r="DZ149" s="35"/>
      <c r="EA149" s="35"/>
      <c r="EB149" s="35"/>
      <c r="EC149" s="35"/>
      <c r="ED149" s="35"/>
      <c r="EE149" s="35"/>
      <c r="EF149" s="35"/>
      <c r="EG149" s="35"/>
      <c r="EH149" s="35"/>
      <c r="EI149" s="35"/>
      <c r="EJ149" s="35"/>
      <c r="EK149" s="91">
        <f t="shared" si="6"/>
        <v>1.2325312500000001</v>
      </c>
      <c r="EL149" s="91"/>
      <c r="EM149" s="91"/>
      <c r="EN149" s="91"/>
      <c r="EO149" s="91"/>
      <c r="EP149" s="91"/>
      <c r="EQ149" s="91"/>
      <c r="ER149" s="91"/>
      <c r="ES149" s="91"/>
      <c r="ET149" s="91"/>
      <c r="EU149" s="91"/>
      <c r="EV149" s="40">
        <v>100</v>
      </c>
      <c r="EW149" s="40"/>
      <c r="EX149" s="40"/>
      <c r="EY149" s="40"/>
      <c r="EZ149" s="40"/>
      <c r="FA149" s="40"/>
      <c r="FB149" s="40"/>
      <c r="FC149" s="40"/>
      <c r="FD149" s="40"/>
      <c r="FE149" s="40"/>
      <c r="FF149" s="40"/>
      <c r="FG149" s="40"/>
      <c r="FH149" s="40"/>
      <c r="FI149" s="40"/>
      <c r="FJ149" s="40"/>
      <c r="FK149" s="40"/>
      <c r="FL149" s="35"/>
      <c r="FM149" s="35"/>
      <c r="FN149" s="35"/>
      <c r="FO149" s="35"/>
      <c r="FP149" s="35"/>
      <c r="FQ149" s="35"/>
      <c r="FR149" s="35"/>
      <c r="FS149" s="35"/>
      <c r="FT149" s="35"/>
      <c r="FU149" s="35"/>
      <c r="FV149" s="35"/>
      <c r="FW149" s="35"/>
      <c r="FX149" s="35"/>
      <c r="FY149" s="35"/>
      <c r="FZ149" s="35"/>
      <c r="GA149" s="35"/>
      <c r="GB149" s="6"/>
      <c r="GC149" s="6"/>
      <c r="GD149" s="6"/>
      <c r="GE149" s="6"/>
      <c r="GF149" s="6"/>
    </row>
    <row r="150" spans="2:188" ht="18" customHeight="1" x14ac:dyDescent="0.3"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35" t="s">
        <v>76</v>
      </c>
      <c r="AO150" s="35"/>
      <c r="AP150" s="35"/>
      <c r="AQ150" s="35"/>
      <c r="AR150" s="35"/>
      <c r="AS150" s="35"/>
      <c r="AT150" s="35"/>
      <c r="AU150" s="35"/>
      <c r="AV150" s="35"/>
      <c r="AW150" s="35"/>
      <c r="AX150" s="35" t="s">
        <v>89</v>
      </c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8">
        <v>414.6</v>
      </c>
      <c r="BK150" s="38"/>
      <c r="BL150" s="38"/>
      <c r="BM150" s="38"/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38">
        <v>2401.52</v>
      </c>
      <c r="BY150" s="38"/>
      <c r="BZ150" s="38"/>
      <c r="CA150" s="38"/>
      <c r="CB150" s="38"/>
      <c r="CC150" s="38"/>
      <c r="CD150" s="38"/>
      <c r="CE150" s="38"/>
      <c r="CF150" s="38"/>
      <c r="CG150" s="38"/>
      <c r="CH150" s="38"/>
      <c r="CI150" s="38"/>
      <c r="CJ150" s="91">
        <f t="shared" si="5"/>
        <v>5.7923781958514224</v>
      </c>
      <c r="CK150" s="91"/>
      <c r="CL150" s="91"/>
      <c r="CM150" s="91"/>
      <c r="CN150" s="91"/>
      <c r="CO150" s="91"/>
      <c r="CP150" s="91"/>
      <c r="CQ150" s="91"/>
      <c r="CR150" s="91"/>
      <c r="CS150" s="91"/>
      <c r="CT150" s="91"/>
      <c r="CU150" s="40">
        <v>100</v>
      </c>
      <c r="CV150" s="40"/>
      <c r="CW150" s="40"/>
      <c r="CX150" s="40"/>
      <c r="CY150" s="40"/>
      <c r="CZ150" s="40"/>
      <c r="DA150" s="40"/>
      <c r="DB150" s="40"/>
      <c r="DC150" s="40"/>
      <c r="DD150" s="40"/>
      <c r="DE150" s="40"/>
      <c r="DF150" s="40"/>
      <c r="DG150" s="40"/>
      <c r="DH150" s="40"/>
      <c r="DI150" s="40"/>
      <c r="DJ150" s="40"/>
      <c r="DK150" s="38">
        <v>61435.6</v>
      </c>
      <c r="DL150" s="35"/>
      <c r="DM150" s="35"/>
      <c r="DN150" s="35"/>
      <c r="DO150" s="35"/>
      <c r="DP150" s="35"/>
      <c r="DQ150" s="35"/>
      <c r="DR150" s="35"/>
      <c r="DS150" s="35"/>
      <c r="DT150" s="35"/>
      <c r="DU150" s="35"/>
      <c r="DV150" s="35"/>
      <c r="DW150" s="35"/>
      <c r="DX150" s="35"/>
      <c r="DY150" s="38">
        <v>40345.449999999997</v>
      </c>
      <c r="DZ150" s="35"/>
      <c r="EA150" s="35"/>
      <c r="EB150" s="35"/>
      <c r="EC150" s="35"/>
      <c r="ED150" s="35"/>
      <c r="EE150" s="35"/>
      <c r="EF150" s="35"/>
      <c r="EG150" s="35"/>
      <c r="EH150" s="35"/>
      <c r="EI150" s="35"/>
      <c r="EJ150" s="35"/>
      <c r="EK150" s="91">
        <f t="shared" si="6"/>
        <v>0.65671125536333974</v>
      </c>
      <c r="EL150" s="91"/>
      <c r="EM150" s="91"/>
      <c r="EN150" s="91"/>
      <c r="EO150" s="91"/>
      <c r="EP150" s="91"/>
      <c r="EQ150" s="91"/>
      <c r="ER150" s="91"/>
      <c r="ES150" s="91"/>
      <c r="ET150" s="91"/>
      <c r="EU150" s="91"/>
      <c r="EV150" s="40">
        <v>100</v>
      </c>
      <c r="EW150" s="40"/>
      <c r="EX150" s="40"/>
      <c r="EY150" s="40"/>
      <c r="EZ150" s="40"/>
      <c r="FA150" s="40"/>
      <c r="FB150" s="40"/>
      <c r="FC150" s="40"/>
      <c r="FD150" s="40"/>
      <c r="FE150" s="40"/>
      <c r="FF150" s="40"/>
      <c r="FG150" s="40"/>
      <c r="FH150" s="40"/>
      <c r="FI150" s="40"/>
      <c r="FJ150" s="40"/>
      <c r="FK150" s="40"/>
      <c r="FL150" s="35"/>
      <c r="FM150" s="35"/>
      <c r="FN150" s="35"/>
      <c r="FO150" s="35"/>
      <c r="FP150" s="35"/>
      <c r="FQ150" s="35"/>
      <c r="FR150" s="35"/>
      <c r="FS150" s="35"/>
      <c r="FT150" s="35"/>
      <c r="FU150" s="35"/>
      <c r="FV150" s="35"/>
      <c r="FW150" s="35"/>
      <c r="FX150" s="35"/>
      <c r="FY150" s="35"/>
      <c r="FZ150" s="35"/>
      <c r="GA150" s="35"/>
      <c r="GB150" s="6"/>
      <c r="GC150" s="6"/>
      <c r="GD150" s="6"/>
      <c r="GE150" s="6"/>
      <c r="GF150" s="6"/>
    </row>
    <row r="151" spans="2:188" s="11" customFormat="1" ht="39" customHeight="1" x14ac:dyDescent="0.3">
      <c r="B151" s="94" t="s">
        <v>77</v>
      </c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4"/>
      <c r="AB151" s="94"/>
      <c r="AC151" s="94"/>
      <c r="AD151" s="94"/>
      <c r="AE151" s="94"/>
      <c r="AF151" s="94"/>
      <c r="AG151" s="94"/>
      <c r="AH151" s="94"/>
      <c r="AI151" s="94"/>
      <c r="AJ151" s="94"/>
      <c r="AK151" s="94"/>
      <c r="AL151" s="94"/>
      <c r="AM151" s="94"/>
      <c r="AN151" s="89" t="s">
        <v>78</v>
      </c>
      <c r="AO151" s="89"/>
      <c r="AP151" s="89"/>
      <c r="AQ151" s="89"/>
      <c r="AR151" s="89"/>
      <c r="AS151" s="89"/>
      <c r="AT151" s="89"/>
      <c r="AU151" s="89"/>
      <c r="AV151" s="89"/>
      <c r="AW151" s="89"/>
      <c r="AX151" s="35" t="s">
        <v>89</v>
      </c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/>
      <c r="BJ151" s="40"/>
      <c r="BK151" s="40"/>
      <c r="BL151" s="40"/>
      <c r="BM151" s="40"/>
      <c r="BN151" s="40"/>
      <c r="BO151" s="40"/>
      <c r="BP151" s="40"/>
      <c r="BQ151" s="40"/>
      <c r="BR151" s="40"/>
      <c r="BS151" s="40"/>
      <c r="BT151" s="40"/>
      <c r="BU151" s="40"/>
      <c r="BV151" s="40"/>
      <c r="BW151" s="40"/>
      <c r="BX151" s="40"/>
      <c r="BY151" s="40"/>
      <c r="BZ151" s="40"/>
      <c r="CA151" s="40"/>
      <c r="CB151" s="40"/>
      <c r="CC151" s="40"/>
      <c r="CD151" s="40"/>
      <c r="CE151" s="40"/>
      <c r="CF151" s="40"/>
      <c r="CG151" s="40"/>
      <c r="CH151" s="40"/>
      <c r="CI151" s="40"/>
      <c r="CJ151" s="91" t="e">
        <f>BX151/BJ151</f>
        <v>#DIV/0!</v>
      </c>
      <c r="CK151" s="91"/>
      <c r="CL151" s="91"/>
      <c r="CM151" s="91"/>
      <c r="CN151" s="91"/>
      <c r="CO151" s="91"/>
      <c r="CP151" s="91"/>
      <c r="CQ151" s="91"/>
      <c r="CR151" s="91"/>
      <c r="CS151" s="91"/>
      <c r="CT151" s="91"/>
      <c r="CU151" s="92"/>
      <c r="CV151" s="92"/>
      <c r="CW151" s="92"/>
      <c r="CX151" s="92"/>
      <c r="CY151" s="92"/>
      <c r="CZ151" s="92"/>
      <c r="DA151" s="92"/>
      <c r="DB151" s="92"/>
      <c r="DC151" s="92"/>
      <c r="DD151" s="92"/>
      <c r="DE151" s="92"/>
      <c r="DF151" s="92"/>
      <c r="DG151" s="92"/>
      <c r="DH151" s="92"/>
      <c r="DI151" s="92"/>
      <c r="DJ151" s="92"/>
      <c r="DK151" s="92">
        <v>6000</v>
      </c>
      <c r="DL151" s="92"/>
      <c r="DM151" s="92"/>
      <c r="DN151" s="92"/>
      <c r="DO151" s="92"/>
      <c r="DP151" s="92"/>
      <c r="DQ151" s="92"/>
      <c r="DR151" s="92"/>
      <c r="DS151" s="92"/>
      <c r="DT151" s="92"/>
      <c r="DU151" s="92"/>
      <c r="DV151" s="92"/>
      <c r="DW151" s="92"/>
      <c r="DX151" s="92"/>
      <c r="DY151" s="92">
        <v>9155.68</v>
      </c>
      <c r="DZ151" s="92"/>
      <c r="EA151" s="92"/>
      <c r="EB151" s="92"/>
      <c r="EC151" s="92"/>
      <c r="ED151" s="92"/>
      <c r="EE151" s="92"/>
      <c r="EF151" s="92"/>
      <c r="EG151" s="92"/>
      <c r="EH151" s="92"/>
      <c r="EI151" s="92"/>
      <c r="EJ151" s="92"/>
      <c r="EK151" s="91">
        <f>DY151/DK151</f>
        <v>1.5259466666666668</v>
      </c>
      <c r="EL151" s="91"/>
      <c r="EM151" s="91"/>
      <c r="EN151" s="91"/>
      <c r="EO151" s="91"/>
      <c r="EP151" s="91"/>
      <c r="EQ151" s="91"/>
      <c r="ER151" s="91"/>
      <c r="ES151" s="91"/>
      <c r="ET151" s="91"/>
      <c r="EU151" s="91"/>
      <c r="EV151" s="92">
        <v>100</v>
      </c>
      <c r="EW151" s="92"/>
      <c r="EX151" s="92"/>
      <c r="EY151" s="92"/>
      <c r="EZ151" s="92"/>
      <c r="FA151" s="92"/>
      <c r="FB151" s="92"/>
      <c r="FC151" s="92"/>
      <c r="FD151" s="92"/>
      <c r="FE151" s="92"/>
      <c r="FF151" s="92"/>
      <c r="FG151" s="92"/>
      <c r="FH151" s="92"/>
      <c r="FI151" s="92"/>
      <c r="FJ151" s="92"/>
      <c r="FK151" s="92"/>
      <c r="FL151" s="89"/>
      <c r="FM151" s="89"/>
      <c r="FN151" s="89"/>
      <c r="FO151" s="89"/>
      <c r="FP151" s="89"/>
      <c r="FQ151" s="89"/>
      <c r="FR151" s="89"/>
      <c r="FS151" s="89"/>
      <c r="FT151" s="89"/>
      <c r="FU151" s="89"/>
      <c r="FV151" s="89"/>
      <c r="FW151" s="89"/>
      <c r="FX151" s="89"/>
      <c r="FY151" s="89"/>
      <c r="FZ151" s="89"/>
      <c r="GA151" s="89"/>
      <c r="GB151" s="8"/>
      <c r="GC151" s="8"/>
      <c r="GD151" s="8"/>
      <c r="GE151" s="8"/>
      <c r="GF151" s="8"/>
    </row>
    <row r="152" spans="2:188" ht="118.5" customHeight="1" x14ac:dyDescent="0.3">
      <c r="B152" s="48" t="s">
        <v>113</v>
      </c>
      <c r="C152" s="48"/>
      <c r="D152" s="48"/>
      <c r="E152" s="48"/>
      <c r="F152" s="48"/>
      <c r="G152" s="37" t="s">
        <v>49</v>
      </c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35"/>
      <c r="BL152" s="35"/>
      <c r="BM152" s="35"/>
      <c r="BN152" s="35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  <c r="BY152" s="35"/>
      <c r="BZ152" s="35"/>
      <c r="CA152" s="35"/>
      <c r="CB152" s="35"/>
      <c r="CC152" s="35"/>
      <c r="CD152" s="35"/>
      <c r="CE152" s="35"/>
      <c r="CF152" s="35"/>
      <c r="CG152" s="35"/>
      <c r="CH152" s="35"/>
      <c r="CI152" s="35"/>
      <c r="CJ152" s="46"/>
      <c r="CK152" s="46"/>
      <c r="CL152" s="46"/>
      <c r="CM152" s="46"/>
      <c r="CN152" s="46"/>
      <c r="CO152" s="46"/>
      <c r="CP152" s="46"/>
      <c r="CQ152" s="46"/>
      <c r="CR152" s="46"/>
      <c r="CS152" s="46"/>
      <c r="CT152" s="46"/>
      <c r="CU152" s="39"/>
      <c r="CV152" s="39"/>
      <c r="CW152" s="39"/>
      <c r="CX152" s="39"/>
      <c r="CY152" s="39"/>
      <c r="CZ152" s="39"/>
      <c r="DA152" s="39"/>
      <c r="DB152" s="39"/>
      <c r="DC152" s="39"/>
      <c r="DD152" s="39"/>
      <c r="DE152" s="39"/>
      <c r="DF152" s="39"/>
      <c r="DG152" s="39"/>
      <c r="DH152" s="39"/>
      <c r="DI152" s="39"/>
      <c r="DJ152" s="39"/>
      <c r="DK152" s="39"/>
      <c r="DL152" s="39"/>
      <c r="DM152" s="39"/>
      <c r="DN152" s="39"/>
      <c r="DO152" s="39"/>
      <c r="DP152" s="39"/>
      <c r="DQ152" s="39"/>
      <c r="DR152" s="39"/>
      <c r="DS152" s="39"/>
      <c r="DT152" s="39"/>
      <c r="DU152" s="39"/>
      <c r="DV152" s="39"/>
      <c r="DW152" s="39"/>
      <c r="DX152" s="39"/>
      <c r="DY152" s="39"/>
      <c r="DZ152" s="39"/>
      <c r="EA152" s="39"/>
      <c r="EB152" s="39"/>
      <c r="EC152" s="39"/>
      <c r="ED152" s="39"/>
      <c r="EE152" s="39"/>
      <c r="EF152" s="39"/>
      <c r="EG152" s="39"/>
      <c r="EH152" s="39"/>
      <c r="EI152" s="39"/>
      <c r="EJ152" s="39"/>
      <c r="EK152" s="46"/>
      <c r="EL152" s="46"/>
      <c r="EM152" s="46"/>
      <c r="EN152" s="46"/>
      <c r="EO152" s="46"/>
      <c r="EP152" s="46"/>
      <c r="EQ152" s="46"/>
      <c r="ER152" s="46"/>
      <c r="ES152" s="46"/>
      <c r="ET152" s="46"/>
      <c r="EU152" s="46"/>
      <c r="EV152" s="39">
        <v>1</v>
      </c>
      <c r="EW152" s="39"/>
      <c r="EX152" s="39"/>
      <c r="EY152" s="39"/>
      <c r="EZ152" s="39"/>
      <c r="FA152" s="39"/>
      <c r="FB152" s="39"/>
      <c r="FC152" s="39"/>
      <c r="FD152" s="39"/>
      <c r="FE152" s="39"/>
      <c r="FF152" s="39"/>
      <c r="FG152" s="39"/>
      <c r="FH152" s="39"/>
      <c r="FI152" s="39"/>
      <c r="FJ152" s="39"/>
      <c r="FK152" s="39"/>
      <c r="FL152" s="112"/>
      <c r="FM152" s="113"/>
      <c r="FN152" s="113"/>
      <c r="FO152" s="113"/>
      <c r="FP152" s="113"/>
      <c r="FQ152" s="113"/>
      <c r="FR152" s="113"/>
      <c r="FS152" s="113"/>
      <c r="FT152" s="113"/>
      <c r="FU152" s="113"/>
      <c r="FV152" s="113"/>
      <c r="FW152" s="113"/>
      <c r="FX152" s="113"/>
      <c r="FY152" s="113"/>
      <c r="FZ152" s="113"/>
      <c r="GA152" s="114"/>
      <c r="GB152" s="7">
        <v>1</v>
      </c>
      <c r="GC152" s="7">
        <v>0.90900000000000003</v>
      </c>
      <c r="GD152" s="7">
        <v>1</v>
      </c>
      <c r="GE152" s="7"/>
      <c r="GF152" s="7"/>
    </row>
    <row r="153" spans="2:188" ht="15" customHeight="1" x14ac:dyDescent="0.3">
      <c r="B153" s="42" t="s">
        <v>18</v>
      </c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35" t="s">
        <v>19</v>
      </c>
      <c r="AO153" s="35"/>
      <c r="AP153" s="35"/>
      <c r="AQ153" s="35"/>
      <c r="AR153" s="35"/>
      <c r="AS153" s="35"/>
      <c r="AT153" s="35"/>
      <c r="AU153" s="35"/>
      <c r="AV153" s="35"/>
      <c r="AW153" s="35"/>
      <c r="AX153" s="35" t="s">
        <v>80</v>
      </c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8"/>
      <c r="CE153" s="38"/>
      <c r="CF153" s="38"/>
      <c r="CG153" s="38"/>
      <c r="CH153" s="38"/>
      <c r="CI153" s="38"/>
      <c r="CJ153" s="46"/>
      <c r="CK153" s="46"/>
      <c r="CL153" s="46"/>
      <c r="CM153" s="46"/>
      <c r="CN153" s="46"/>
      <c r="CO153" s="46"/>
      <c r="CP153" s="46"/>
      <c r="CQ153" s="46"/>
      <c r="CR153" s="46"/>
      <c r="CS153" s="46"/>
      <c r="CT153" s="46"/>
      <c r="CU153" s="40"/>
      <c r="CV153" s="40"/>
      <c r="CW153" s="40"/>
      <c r="CX153" s="40"/>
      <c r="CY153" s="40"/>
      <c r="CZ153" s="40"/>
      <c r="DA153" s="40"/>
      <c r="DB153" s="40"/>
      <c r="DC153" s="40"/>
      <c r="DD153" s="40"/>
      <c r="DE153" s="40"/>
      <c r="DF153" s="40"/>
      <c r="DG153" s="40"/>
      <c r="DH153" s="40"/>
      <c r="DI153" s="40"/>
      <c r="DJ153" s="40"/>
      <c r="DK153" s="38">
        <v>326513.40000000002</v>
      </c>
      <c r="DL153" s="38"/>
      <c r="DM153" s="38"/>
      <c r="DN153" s="38"/>
      <c r="DO153" s="38"/>
      <c r="DP153" s="38"/>
      <c r="DQ153" s="38"/>
      <c r="DR153" s="38"/>
      <c r="DS153" s="38"/>
      <c r="DT153" s="38"/>
      <c r="DU153" s="38"/>
      <c r="DV153" s="38"/>
      <c r="DW153" s="38"/>
      <c r="DX153" s="38"/>
      <c r="DY153" s="38">
        <f>DY155+DY156+DY164</f>
        <v>187674.36999999997</v>
      </c>
      <c r="DZ153" s="38"/>
      <c r="EA153" s="38"/>
      <c r="EB153" s="38"/>
      <c r="EC153" s="38"/>
      <c r="ED153" s="38"/>
      <c r="EE153" s="38"/>
      <c r="EF153" s="38"/>
      <c r="EG153" s="38"/>
      <c r="EH153" s="38"/>
      <c r="EI153" s="38"/>
      <c r="EJ153" s="38"/>
      <c r="EK153" s="46">
        <f>DY153/DK153</f>
        <v>0.57478305637685911</v>
      </c>
      <c r="EL153" s="46"/>
      <c r="EM153" s="46"/>
      <c r="EN153" s="46"/>
      <c r="EO153" s="46"/>
      <c r="EP153" s="46"/>
      <c r="EQ153" s="46"/>
      <c r="ER153" s="46"/>
      <c r="ES153" s="46"/>
      <c r="ET153" s="46"/>
      <c r="EU153" s="46"/>
      <c r="EV153" s="40"/>
      <c r="EW153" s="40"/>
      <c r="EX153" s="40"/>
      <c r="EY153" s="40"/>
      <c r="EZ153" s="40"/>
      <c r="FA153" s="40"/>
      <c r="FB153" s="40"/>
      <c r="FC153" s="40"/>
      <c r="FD153" s="40"/>
      <c r="FE153" s="40"/>
      <c r="FF153" s="40"/>
      <c r="FG153" s="40"/>
      <c r="FH153" s="40"/>
      <c r="FI153" s="40"/>
      <c r="FJ153" s="40"/>
      <c r="FK153" s="40"/>
      <c r="FL153" s="35"/>
      <c r="FM153" s="35"/>
      <c r="FN153" s="35"/>
      <c r="FO153" s="35"/>
      <c r="FP153" s="35"/>
      <c r="FQ153" s="35"/>
      <c r="FR153" s="35"/>
      <c r="FS153" s="35"/>
      <c r="FT153" s="35"/>
      <c r="FU153" s="35"/>
      <c r="FV153" s="35"/>
      <c r="FW153" s="35"/>
      <c r="FX153" s="35"/>
      <c r="FY153" s="35"/>
      <c r="FZ153" s="35"/>
      <c r="GA153" s="35"/>
      <c r="GB153" s="6"/>
      <c r="GC153" s="6"/>
      <c r="GD153" s="6"/>
      <c r="GE153" s="6"/>
      <c r="GF153" s="6"/>
    </row>
    <row r="154" spans="2:188" ht="15" customHeight="1" x14ac:dyDescent="0.3">
      <c r="B154" s="42" t="s">
        <v>20</v>
      </c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8"/>
      <c r="BK154" s="38"/>
      <c r="BL154" s="38"/>
      <c r="BM154" s="38"/>
      <c r="BN154" s="38"/>
      <c r="BO154" s="38"/>
      <c r="BP154" s="38"/>
      <c r="BQ154" s="38"/>
      <c r="BR154" s="38"/>
      <c r="BS154" s="38"/>
      <c r="BT154" s="38"/>
      <c r="BU154" s="38"/>
      <c r="BV154" s="38"/>
      <c r="BW154" s="38"/>
      <c r="BX154" s="38"/>
      <c r="BY154" s="38"/>
      <c r="BZ154" s="38"/>
      <c r="CA154" s="38"/>
      <c r="CB154" s="38"/>
      <c r="CC154" s="38"/>
      <c r="CD154" s="38"/>
      <c r="CE154" s="38"/>
      <c r="CF154" s="38"/>
      <c r="CG154" s="38"/>
      <c r="CH154" s="38"/>
      <c r="CI154" s="38"/>
      <c r="CJ154" s="35"/>
      <c r="CK154" s="35"/>
      <c r="CL154" s="35"/>
      <c r="CM154" s="35"/>
      <c r="CN154" s="35"/>
      <c r="CO154" s="35"/>
      <c r="CP154" s="35"/>
      <c r="CQ154" s="35"/>
      <c r="CR154" s="35"/>
      <c r="CS154" s="35"/>
      <c r="CT154" s="35"/>
      <c r="CU154" s="40"/>
      <c r="CV154" s="40"/>
      <c r="CW154" s="40"/>
      <c r="CX154" s="40"/>
      <c r="CY154" s="40"/>
      <c r="CZ154" s="40"/>
      <c r="DA154" s="40"/>
      <c r="DB154" s="40"/>
      <c r="DC154" s="40"/>
      <c r="DD154" s="40"/>
      <c r="DE154" s="40"/>
      <c r="DF154" s="40"/>
      <c r="DG154" s="40"/>
      <c r="DH154" s="40"/>
      <c r="DI154" s="40"/>
      <c r="DJ154" s="40"/>
      <c r="DK154" s="38"/>
      <c r="DL154" s="38"/>
      <c r="DM154" s="38"/>
      <c r="DN154" s="38"/>
      <c r="DO154" s="38"/>
      <c r="DP154" s="38"/>
      <c r="DQ154" s="38"/>
      <c r="DR154" s="38"/>
      <c r="DS154" s="38"/>
      <c r="DT154" s="38"/>
      <c r="DU154" s="38"/>
      <c r="DV154" s="38"/>
      <c r="DW154" s="38"/>
      <c r="DX154" s="38"/>
      <c r="DY154" s="38"/>
      <c r="DZ154" s="38"/>
      <c r="EA154" s="38"/>
      <c r="EB154" s="38"/>
      <c r="EC154" s="38"/>
      <c r="ED154" s="38"/>
      <c r="EE154" s="38"/>
      <c r="EF154" s="38"/>
      <c r="EG154" s="38"/>
      <c r="EH154" s="38"/>
      <c r="EI154" s="38"/>
      <c r="EJ154" s="38"/>
      <c r="EK154" s="35"/>
      <c r="EL154" s="35"/>
      <c r="EM154" s="35"/>
      <c r="EN154" s="35"/>
      <c r="EO154" s="35"/>
      <c r="EP154" s="35"/>
      <c r="EQ154" s="35"/>
      <c r="ER154" s="35"/>
      <c r="ES154" s="35"/>
      <c r="ET154" s="35"/>
      <c r="EU154" s="35"/>
      <c r="EV154" s="40"/>
      <c r="EW154" s="40"/>
      <c r="EX154" s="40"/>
      <c r="EY154" s="40"/>
      <c r="EZ154" s="40"/>
      <c r="FA154" s="40"/>
      <c r="FB154" s="40"/>
      <c r="FC154" s="40"/>
      <c r="FD154" s="40"/>
      <c r="FE154" s="40"/>
      <c r="FF154" s="40"/>
      <c r="FG154" s="40"/>
      <c r="FH154" s="40"/>
      <c r="FI154" s="40"/>
      <c r="FJ154" s="40"/>
      <c r="FK154" s="40"/>
      <c r="FL154" s="41"/>
      <c r="FM154" s="41"/>
      <c r="FN154" s="41"/>
      <c r="FO154" s="41"/>
      <c r="FP154" s="41"/>
      <c r="FQ154" s="41"/>
      <c r="FR154" s="41"/>
      <c r="FS154" s="41"/>
      <c r="FT154" s="41"/>
      <c r="FU154" s="41"/>
      <c r="FV154" s="41"/>
      <c r="FW154" s="41"/>
      <c r="FX154" s="41"/>
      <c r="FY154" s="41"/>
      <c r="FZ154" s="41"/>
      <c r="GA154" s="41"/>
      <c r="GB154" s="6"/>
      <c r="GC154" s="6"/>
      <c r="GD154" s="6"/>
      <c r="GE154" s="6"/>
      <c r="GF154" s="6"/>
    </row>
    <row r="155" spans="2:188" s="14" customFormat="1" ht="18.75" customHeight="1" x14ac:dyDescent="0.3">
      <c r="B155" s="65" t="s">
        <v>90</v>
      </c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AM155" s="65"/>
      <c r="AN155" s="66" t="s">
        <v>19</v>
      </c>
      <c r="AO155" s="66"/>
      <c r="AP155" s="66"/>
      <c r="AQ155" s="66"/>
      <c r="AR155" s="66"/>
      <c r="AS155" s="66"/>
      <c r="AT155" s="66"/>
      <c r="AU155" s="66"/>
      <c r="AV155" s="66"/>
      <c r="AW155" s="66"/>
      <c r="AX155" s="66" t="s">
        <v>80</v>
      </c>
      <c r="AY155" s="66"/>
      <c r="AZ155" s="66"/>
      <c r="BA155" s="66"/>
      <c r="BB155" s="66"/>
      <c r="BC155" s="66"/>
      <c r="BD155" s="66"/>
      <c r="BE155" s="66"/>
      <c r="BF155" s="66"/>
      <c r="BG155" s="66"/>
      <c r="BH155" s="66"/>
      <c r="BI155" s="66"/>
      <c r="BJ155" s="68"/>
      <c r="BK155" s="68"/>
      <c r="BL155" s="68"/>
      <c r="BM155" s="68"/>
      <c r="BN155" s="68"/>
      <c r="BO155" s="68"/>
      <c r="BP155" s="68"/>
      <c r="BQ155" s="68"/>
      <c r="BR155" s="68"/>
      <c r="BS155" s="68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68"/>
      <c r="CI155" s="68"/>
      <c r="CJ155" s="78"/>
      <c r="CK155" s="78"/>
      <c r="CL155" s="78"/>
      <c r="CM155" s="78"/>
      <c r="CN155" s="78"/>
      <c r="CO155" s="78"/>
      <c r="CP155" s="78"/>
      <c r="CQ155" s="78"/>
      <c r="CR155" s="78"/>
      <c r="CS155" s="78"/>
      <c r="CT155" s="78"/>
      <c r="CU155" s="79"/>
      <c r="CV155" s="79"/>
      <c r="CW155" s="79"/>
      <c r="CX155" s="79"/>
      <c r="CY155" s="79"/>
      <c r="CZ155" s="79"/>
      <c r="DA155" s="79"/>
      <c r="DB155" s="79"/>
      <c r="DC155" s="79"/>
      <c r="DD155" s="79"/>
      <c r="DE155" s="79"/>
      <c r="DF155" s="79"/>
      <c r="DG155" s="79"/>
      <c r="DH155" s="79"/>
      <c r="DI155" s="79"/>
      <c r="DJ155" s="79"/>
      <c r="DK155" s="68">
        <v>181380</v>
      </c>
      <c r="DL155" s="68"/>
      <c r="DM155" s="68"/>
      <c r="DN155" s="68"/>
      <c r="DO155" s="68"/>
      <c r="DP155" s="68"/>
      <c r="DQ155" s="68"/>
      <c r="DR155" s="68"/>
      <c r="DS155" s="68"/>
      <c r="DT155" s="68"/>
      <c r="DU155" s="68"/>
      <c r="DV155" s="68"/>
      <c r="DW155" s="68"/>
      <c r="DX155" s="68"/>
      <c r="DY155" s="68">
        <f>SUM(GB155:GF155)</f>
        <v>75964.62999999999</v>
      </c>
      <c r="DZ155" s="68"/>
      <c r="EA155" s="68"/>
      <c r="EB155" s="68"/>
      <c r="EC155" s="68"/>
      <c r="ED155" s="68"/>
      <c r="EE155" s="68"/>
      <c r="EF155" s="68"/>
      <c r="EG155" s="68"/>
      <c r="EH155" s="68"/>
      <c r="EI155" s="68"/>
      <c r="EJ155" s="68"/>
      <c r="EK155" s="78">
        <f>DY155/DK155</f>
        <v>0.41881480868894028</v>
      </c>
      <c r="EL155" s="78"/>
      <c r="EM155" s="78"/>
      <c r="EN155" s="78"/>
      <c r="EO155" s="78"/>
      <c r="EP155" s="78"/>
      <c r="EQ155" s="78"/>
      <c r="ER155" s="78"/>
      <c r="ES155" s="78"/>
      <c r="ET155" s="78"/>
      <c r="EU155" s="78"/>
      <c r="EV155" s="79">
        <v>100</v>
      </c>
      <c r="EW155" s="79"/>
      <c r="EX155" s="79"/>
      <c r="EY155" s="79"/>
      <c r="EZ155" s="79"/>
      <c r="FA155" s="79"/>
      <c r="FB155" s="79"/>
      <c r="FC155" s="79"/>
      <c r="FD155" s="79"/>
      <c r="FE155" s="79"/>
      <c r="FF155" s="79"/>
      <c r="FG155" s="79"/>
      <c r="FH155" s="79"/>
      <c r="FI155" s="79"/>
      <c r="FJ155" s="79"/>
      <c r="FK155" s="79"/>
      <c r="FL155" s="47"/>
      <c r="FM155" s="47"/>
      <c r="FN155" s="47"/>
      <c r="FO155" s="47"/>
      <c r="FP155" s="47"/>
      <c r="FQ155" s="47"/>
      <c r="FR155" s="47"/>
      <c r="FS155" s="47"/>
      <c r="FT155" s="47"/>
      <c r="FU155" s="47"/>
      <c r="FV155" s="47"/>
      <c r="FW155" s="47"/>
      <c r="FX155" s="47"/>
      <c r="FY155" s="47"/>
      <c r="FZ155" s="47"/>
      <c r="GA155" s="47"/>
      <c r="GB155" s="15">
        <v>27387.67</v>
      </c>
      <c r="GC155" s="15">
        <v>16272.34</v>
      </c>
      <c r="GD155" s="15">
        <v>32304.62</v>
      </c>
      <c r="GE155" s="15">
        <v>0</v>
      </c>
      <c r="GF155" s="15"/>
    </row>
    <row r="156" spans="2:188" ht="24.75" customHeight="1" x14ac:dyDescent="0.3">
      <c r="B156" s="81" t="s">
        <v>27</v>
      </c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9" t="s">
        <v>69</v>
      </c>
      <c r="AO156" s="89"/>
      <c r="AP156" s="89"/>
      <c r="AQ156" s="89"/>
      <c r="AR156" s="89"/>
      <c r="AS156" s="89"/>
      <c r="AT156" s="89"/>
      <c r="AU156" s="89"/>
      <c r="AV156" s="89"/>
      <c r="AW156" s="89"/>
      <c r="AX156" s="40"/>
      <c r="AY156" s="40"/>
      <c r="AZ156" s="40"/>
      <c r="BA156" s="40"/>
      <c r="BB156" s="40"/>
      <c r="BC156" s="40"/>
      <c r="BD156" s="40"/>
      <c r="BE156" s="40"/>
      <c r="BF156" s="40"/>
      <c r="BG156" s="40"/>
      <c r="BH156" s="40"/>
      <c r="BI156" s="40"/>
      <c r="BJ156" s="40">
        <f>SUM(BJ157:BJ163)</f>
        <v>0</v>
      </c>
      <c r="BK156" s="40"/>
      <c r="BL156" s="40"/>
      <c r="BM156" s="40"/>
      <c r="BN156" s="40"/>
      <c r="BO156" s="40"/>
      <c r="BP156" s="40"/>
      <c r="BQ156" s="40"/>
      <c r="BR156" s="40"/>
      <c r="BS156" s="40"/>
      <c r="BT156" s="40"/>
      <c r="BU156" s="40"/>
      <c r="BV156" s="40"/>
      <c r="BW156" s="40"/>
      <c r="BX156" s="40">
        <f>SUM(BX157:BX163)</f>
        <v>0</v>
      </c>
      <c r="BY156" s="40"/>
      <c r="BZ156" s="40"/>
      <c r="CA156" s="40"/>
      <c r="CB156" s="40"/>
      <c r="CC156" s="40"/>
      <c r="CD156" s="40"/>
      <c r="CE156" s="40"/>
      <c r="CF156" s="40"/>
      <c r="CG156" s="40"/>
      <c r="CH156" s="40"/>
      <c r="CI156" s="40"/>
      <c r="CJ156" s="92"/>
      <c r="CK156" s="92"/>
      <c r="CL156" s="92"/>
      <c r="CM156" s="92"/>
      <c r="CN156" s="92"/>
      <c r="CO156" s="92"/>
      <c r="CP156" s="92"/>
      <c r="CQ156" s="92"/>
      <c r="CR156" s="92"/>
      <c r="CS156" s="92"/>
      <c r="CT156" s="92"/>
      <c r="CU156" s="40"/>
      <c r="CV156" s="40"/>
      <c r="CW156" s="40"/>
      <c r="CX156" s="40"/>
      <c r="CY156" s="40"/>
      <c r="CZ156" s="40"/>
      <c r="DA156" s="40"/>
      <c r="DB156" s="40"/>
      <c r="DC156" s="40"/>
      <c r="DD156" s="40"/>
      <c r="DE156" s="40"/>
      <c r="DF156" s="40"/>
      <c r="DG156" s="40"/>
      <c r="DH156" s="40"/>
      <c r="DI156" s="40"/>
      <c r="DJ156" s="40"/>
      <c r="DK156" s="40">
        <f>SUM(DK157:DK163)</f>
        <v>142133.4</v>
      </c>
      <c r="DL156" s="40"/>
      <c r="DM156" s="40"/>
      <c r="DN156" s="40"/>
      <c r="DO156" s="40"/>
      <c r="DP156" s="40"/>
      <c r="DQ156" s="40"/>
      <c r="DR156" s="40"/>
      <c r="DS156" s="40"/>
      <c r="DT156" s="40"/>
      <c r="DU156" s="40"/>
      <c r="DV156" s="40"/>
      <c r="DW156" s="40"/>
      <c r="DX156" s="40"/>
      <c r="DY156" s="40">
        <f>SUM(DY157:DY163)</f>
        <v>83085.149999999994</v>
      </c>
      <c r="DZ156" s="40"/>
      <c r="EA156" s="40"/>
      <c r="EB156" s="40"/>
      <c r="EC156" s="40"/>
      <c r="ED156" s="40"/>
      <c r="EE156" s="40"/>
      <c r="EF156" s="40"/>
      <c r="EG156" s="40"/>
      <c r="EH156" s="40"/>
      <c r="EI156" s="40"/>
      <c r="EJ156" s="40"/>
      <c r="EK156" s="91">
        <f t="shared" ref="EK156:EK164" si="7">DY156/DK156</f>
        <v>0.58455753538577138</v>
      </c>
      <c r="EL156" s="91"/>
      <c r="EM156" s="91"/>
      <c r="EN156" s="91"/>
      <c r="EO156" s="91"/>
      <c r="EP156" s="91"/>
      <c r="EQ156" s="91"/>
      <c r="ER156" s="91"/>
      <c r="ES156" s="91"/>
      <c r="ET156" s="91"/>
      <c r="EU156" s="91"/>
      <c r="EV156" s="40"/>
      <c r="EW156" s="40"/>
      <c r="EX156" s="40"/>
      <c r="EY156" s="40"/>
      <c r="EZ156" s="40"/>
      <c r="FA156" s="40"/>
      <c r="FB156" s="40"/>
      <c r="FC156" s="40"/>
      <c r="FD156" s="40"/>
      <c r="FE156" s="40"/>
      <c r="FF156" s="40"/>
      <c r="FG156" s="40"/>
      <c r="FH156" s="40"/>
      <c r="FI156" s="40"/>
      <c r="FJ156" s="40"/>
      <c r="FK156" s="40"/>
      <c r="FL156" s="35"/>
      <c r="FM156" s="35"/>
      <c r="FN156" s="35"/>
      <c r="FO156" s="35"/>
      <c r="FP156" s="35"/>
      <c r="FQ156" s="35"/>
      <c r="FR156" s="35"/>
      <c r="FS156" s="35"/>
      <c r="FT156" s="35"/>
      <c r="FU156" s="35"/>
      <c r="FV156" s="35"/>
      <c r="FW156" s="35"/>
      <c r="FX156" s="35"/>
      <c r="FY156" s="35"/>
      <c r="FZ156" s="35"/>
      <c r="GA156" s="35"/>
      <c r="GB156" s="6"/>
      <c r="GC156" s="6"/>
      <c r="GD156" s="6"/>
      <c r="GE156" s="6"/>
      <c r="GF156" s="6"/>
    </row>
    <row r="157" spans="2:188" ht="15" customHeight="1" x14ac:dyDescent="0.3">
      <c r="B157" s="93"/>
      <c r="C157" s="93"/>
      <c r="D157" s="93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35" t="s">
        <v>70</v>
      </c>
      <c r="AO157" s="35"/>
      <c r="AP157" s="35"/>
      <c r="AQ157" s="35"/>
      <c r="AR157" s="35"/>
      <c r="AS157" s="35"/>
      <c r="AT157" s="35"/>
      <c r="AU157" s="35"/>
      <c r="AV157" s="35"/>
      <c r="AW157" s="35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  <c r="BZ157" s="40"/>
      <c r="CA157" s="40"/>
      <c r="CB157" s="40"/>
      <c r="CC157" s="40"/>
      <c r="CD157" s="40"/>
      <c r="CE157" s="40"/>
      <c r="CF157" s="40"/>
      <c r="CG157" s="40"/>
      <c r="CH157" s="40"/>
      <c r="CI157" s="40"/>
      <c r="CJ157" s="92"/>
      <c r="CK157" s="92"/>
      <c r="CL157" s="92"/>
      <c r="CM157" s="92"/>
      <c r="CN157" s="92"/>
      <c r="CO157" s="92"/>
      <c r="CP157" s="92"/>
      <c r="CQ157" s="92"/>
      <c r="CR157" s="92"/>
      <c r="CS157" s="92"/>
      <c r="CT157" s="92"/>
      <c r="CU157" s="40"/>
      <c r="CV157" s="40"/>
      <c r="CW157" s="40"/>
      <c r="CX157" s="40"/>
      <c r="CY157" s="40"/>
      <c r="CZ157" s="40"/>
      <c r="DA157" s="40"/>
      <c r="DB157" s="40"/>
      <c r="DC157" s="40"/>
      <c r="DD157" s="40"/>
      <c r="DE157" s="40"/>
      <c r="DF157" s="40"/>
      <c r="DG157" s="40"/>
      <c r="DH157" s="40"/>
      <c r="DI157" s="40"/>
      <c r="DJ157" s="40"/>
      <c r="DK157" s="40">
        <v>5017.3999999999996</v>
      </c>
      <c r="DL157" s="40"/>
      <c r="DM157" s="40"/>
      <c r="DN157" s="40"/>
      <c r="DO157" s="40"/>
      <c r="DP157" s="40"/>
      <c r="DQ157" s="40"/>
      <c r="DR157" s="40"/>
      <c r="DS157" s="40"/>
      <c r="DT157" s="40"/>
      <c r="DU157" s="40"/>
      <c r="DV157" s="40"/>
      <c r="DW157" s="40"/>
      <c r="DX157" s="40"/>
      <c r="DY157" s="40">
        <v>6958.64</v>
      </c>
      <c r="DZ157" s="40"/>
      <c r="EA157" s="40"/>
      <c r="EB157" s="40"/>
      <c r="EC157" s="40"/>
      <c r="ED157" s="40"/>
      <c r="EE157" s="40"/>
      <c r="EF157" s="40"/>
      <c r="EG157" s="40"/>
      <c r="EH157" s="40"/>
      <c r="EI157" s="40"/>
      <c r="EJ157" s="40"/>
      <c r="EK157" s="91">
        <f t="shared" si="7"/>
        <v>1.3869015824929247</v>
      </c>
      <c r="EL157" s="91"/>
      <c r="EM157" s="91"/>
      <c r="EN157" s="91"/>
      <c r="EO157" s="91"/>
      <c r="EP157" s="91"/>
      <c r="EQ157" s="91"/>
      <c r="ER157" s="91"/>
      <c r="ES157" s="91"/>
      <c r="ET157" s="91"/>
      <c r="EU157" s="91"/>
      <c r="EV157" s="40">
        <v>100</v>
      </c>
      <c r="EW157" s="40"/>
      <c r="EX157" s="40"/>
      <c r="EY157" s="40"/>
      <c r="EZ157" s="40"/>
      <c r="FA157" s="40"/>
      <c r="FB157" s="40"/>
      <c r="FC157" s="40"/>
      <c r="FD157" s="40"/>
      <c r="FE157" s="40"/>
      <c r="FF157" s="40"/>
      <c r="FG157" s="40"/>
      <c r="FH157" s="40"/>
      <c r="FI157" s="40"/>
      <c r="FJ157" s="40"/>
      <c r="FK157" s="40"/>
      <c r="FL157" s="35"/>
      <c r="FM157" s="35"/>
      <c r="FN157" s="35"/>
      <c r="FO157" s="35"/>
      <c r="FP157" s="35"/>
      <c r="FQ157" s="35"/>
      <c r="FR157" s="35"/>
      <c r="FS157" s="35"/>
      <c r="FT157" s="35"/>
      <c r="FU157" s="35"/>
      <c r="FV157" s="35"/>
      <c r="FW157" s="35"/>
      <c r="FX157" s="35"/>
      <c r="FY157" s="35"/>
      <c r="FZ157" s="35"/>
      <c r="GA157" s="35"/>
      <c r="GB157" s="6"/>
      <c r="GC157" s="6"/>
      <c r="GD157" s="6"/>
      <c r="GE157" s="6"/>
      <c r="GF157" s="6"/>
    </row>
    <row r="158" spans="2:188" ht="15" customHeight="1" x14ac:dyDescent="0.3">
      <c r="B158" s="93"/>
      <c r="C158" s="93"/>
      <c r="D158" s="93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  <c r="AN158" s="35" t="s">
        <v>71</v>
      </c>
      <c r="AO158" s="35"/>
      <c r="AP158" s="35"/>
      <c r="AQ158" s="35"/>
      <c r="AR158" s="35"/>
      <c r="AS158" s="35"/>
      <c r="AT158" s="35"/>
      <c r="AU158" s="35"/>
      <c r="AV158" s="35"/>
      <c r="AW158" s="35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  <c r="BZ158" s="40"/>
      <c r="CA158" s="40"/>
      <c r="CB158" s="40"/>
      <c r="CC158" s="40"/>
      <c r="CD158" s="40"/>
      <c r="CE158" s="40"/>
      <c r="CF158" s="40"/>
      <c r="CG158" s="40"/>
      <c r="CH158" s="40"/>
      <c r="CI158" s="40"/>
      <c r="CJ158" s="92"/>
      <c r="CK158" s="92"/>
      <c r="CL158" s="92"/>
      <c r="CM158" s="92"/>
      <c r="CN158" s="92"/>
      <c r="CO158" s="92"/>
      <c r="CP158" s="92"/>
      <c r="CQ158" s="92"/>
      <c r="CR158" s="92"/>
      <c r="CS158" s="92"/>
      <c r="CT158" s="92"/>
      <c r="CU158" s="40"/>
      <c r="CV158" s="40"/>
      <c r="CW158" s="40"/>
      <c r="CX158" s="40"/>
      <c r="CY158" s="40"/>
      <c r="CZ158" s="40"/>
      <c r="DA158" s="40"/>
      <c r="DB158" s="40"/>
      <c r="DC158" s="40"/>
      <c r="DD158" s="40"/>
      <c r="DE158" s="40"/>
      <c r="DF158" s="40"/>
      <c r="DG158" s="40"/>
      <c r="DH158" s="40"/>
      <c r="DI158" s="40"/>
      <c r="DJ158" s="40"/>
      <c r="DK158" s="40">
        <v>24068</v>
      </c>
      <c r="DL158" s="40"/>
      <c r="DM158" s="40"/>
      <c r="DN158" s="40"/>
      <c r="DO158" s="40"/>
      <c r="DP158" s="40"/>
      <c r="DQ158" s="40"/>
      <c r="DR158" s="40"/>
      <c r="DS158" s="40"/>
      <c r="DT158" s="40"/>
      <c r="DU158" s="40"/>
      <c r="DV158" s="40"/>
      <c r="DW158" s="40"/>
      <c r="DX158" s="40"/>
      <c r="DY158" s="40">
        <v>27455.65</v>
      </c>
      <c r="DZ158" s="40"/>
      <c r="EA158" s="40"/>
      <c r="EB158" s="40"/>
      <c r="EC158" s="40"/>
      <c r="ED158" s="40"/>
      <c r="EE158" s="40"/>
      <c r="EF158" s="40"/>
      <c r="EG158" s="40"/>
      <c r="EH158" s="40"/>
      <c r="EI158" s="40"/>
      <c r="EJ158" s="40"/>
      <c r="EK158" s="91">
        <f t="shared" si="7"/>
        <v>1.140753282366628</v>
      </c>
      <c r="EL158" s="91"/>
      <c r="EM158" s="91"/>
      <c r="EN158" s="91"/>
      <c r="EO158" s="91"/>
      <c r="EP158" s="91"/>
      <c r="EQ158" s="91"/>
      <c r="ER158" s="91"/>
      <c r="ES158" s="91"/>
      <c r="ET158" s="91"/>
      <c r="EU158" s="91"/>
      <c r="EV158" s="40">
        <v>100</v>
      </c>
      <c r="EW158" s="40"/>
      <c r="EX158" s="40"/>
      <c r="EY158" s="40"/>
      <c r="EZ158" s="40"/>
      <c r="FA158" s="40"/>
      <c r="FB158" s="40"/>
      <c r="FC158" s="40"/>
      <c r="FD158" s="40"/>
      <c r="FE158" s="40"/>
      <c r="FF158" s="40"/>
      <c r="FG158" s="40"/>
      <c r="FH158" s="40"/>
      <c r="FI158" s="40"/>
      <c r="FJ158" s="40"/>
      <c r="FK158" s="40"/>
      <c r="FL158" s="35"/>
      <c r="FM158" s="35"/>
      <c r="FN158" s="35"/>
      <c r="FO158" s="35"/>
      <c r="FP158" s="35"/>
      <c r="FQ158" s="35"/>
      <c r="FR158" s="35"/>
      <c r="FS158" s="35"/>
      <c r="FT158" s="35"/>
      <c r="FU158" s="35"/>
      <c r="FV158" s="35"/>
      <c r="FW158" s="35"/>
      <c r="FX158" s="35"/>
      <c r="FY158" s="35"/>
      <c r="FZ158" s="35"/>
      <c r="GA158" s="35"/>
      <c r="GB158" s="6"/>
      <c r="GC158" s="6"/>
      <c r="GD158" s="6"/>
      <c r="GE158" s="6"/>
      <c r="GF158" s="6"/>
    </row>
    <row r="159" spans="2:188" ht="15" customHeight="1" x14ac:dyDescent="0.3"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35" t="s">
        <v>72</v>
      </c>
      <c r="AO159" s="35"/>
      <c r="AP159" s="35"/>
      <c r="AQ159" s="35"/>
      <c r="AR159" s="35"/>
      <c r="AS159" s="35"/>
      <c r="AT159" s="35"/>
      <c r="AU159" s="35"/>
      <c r="AV159" s="35"/>
      <c r="AW159" s="35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  <c r="BZ159" s="40"/>
      <c r="CA159" s="40"/>
      <c r="CB159" s="40"/>
      <c r="CC159" s="40"/>
      <c r="CD159" s="40"/>
      <c r="CE159" s="40"/>
      <c r="CF159" s="40"/>
      <c r="CG159" s="40"/>
      <c r="CH159" s="40"/>
      <c r="CI159" s="40"/>
      <c r="CJ159" s="92"/>
      <c r="CK159" s="92"/>
      <c r="CL159" s="92"/>
      <c r="CM159" s="92"/>
      <c r="CN159" s="92"/>
      <c r="CO159" s="92"/>
      <c r="CP159" s="92"/>
      <c r="CQ159" s="92"/>
      <c r="CR159" s="92"/>
      <c r="CS159" s="92"/>
      <c r="CT159" s="92"/>
      <c r="CU159" s="40"/>
      <c r="CV159" s="40"/>
      <c r="CW159" s="40"/>
      <c r="CX159" s="40"/>
      <c r="CY159" s="40"/>
      <c r="CZ159" s="40"/>
      <c r="DA159" s="40"/>
      <c r="DB159" s="40"/>
      <c r="DC159" s="40"/>
      <c r="DD159" s="40"/>
      <c r="DE159" s="40"/>
      <c r="DF159" s="40"/>
      <c r="DG159" s="40"/>
      <c r="DH159" s="40"/>
      <c r="DI159" s="40"/>
      <c r="DJ159" s="40"/>
      <c r="DK159" s="40">
        <v>60000</v>
      </c>
      <c r="DL159" s="40"/>
      <c r="DM159" s="40"/>
      <c r="DN159" s="40"/>
      <c r="DO159" s="40"/>
      <c r="DP159" s="40"/>
      <c r="DQ159" s="40"/>
      <c r="DR159" s="40"/>
      <c r="DS159" s="40"/>
      <c r="DT159" s="40"/>
      <c r="DU159" s="40"/>
      <c r="DV159" s="40"/>
      <c r="DW159" s="40"/>
      <c r="DX159" s="40"/>
      <c r="DY159" s="40">
        <v>22519.33</v>
      </c>
      <c r="DZ159" s="40"/>
      <c r="EA159" s="40"/>
      <c r="EB159" s="40"/>
      <c r="EC159" s="40"/>
      <c r="ED159" s="40"/>
      <c r="EE159" s="40"/>
      <c r="EF159" s="40"/>
      <c r="EG159" s="40"/>
      <c r="EH159" s="40"/>
      <c r="EI159" s="40"/>
      <c r="EJ159" s="40"/>
      <c r="EK159" s="91">
        <f t="shared" si="7"/>
        <v>0.37532216666666668</v>
      </c>
      <c r="EL159" s="91"/>
      <c r="EM159" s="91"/>
      <c r="EN159" s="91"/>
      <c r="EO159" s="91"/>
      <c r="EP159" s="91"/>
      <c r="EQ159" s="91"/>
      <c r="ER159" s="91"/>
      <c r="ES159" s="91"/>
      <c r="ET159" s="91"/>
      <c r="EU159" s="91"/>
      <c r="EV159" s="40">
        <v>100</v>
      </c>
      <c r="EW159" s="40"/>
      <c r="EX159" s="40"/>
      <c r="EY159" s="40"/>
      <c r="EZ159" s="40"/>
      <c r="FA159" s="40"/>
      <c r="FB159" s="40"/>
      <c r="FC159" s="40"/>
      <c r="FD159" s="40"/>
      <c r="FE159" s="40"/>
      <c r="FF159" s="40"/>
      <c r="FG159" s="40"/>
      <c r="FH159" s="40"/>
      <c r="FI159" s="40"/>
      <c r="FJ159" s="40"/>
      <c r="FK159" s="40"/>
      <c r="FL159" s="35"/>
      <c r="FM159" s="35"/>
      <c r="FN159" s="35"/>
      <c r="FO159" s="35"/>
      <c r="FP159" s="35"/>
      <c r="FQ159" s="35"/>
      <c r="FR159" s="35"/>
      <c r="FS159" s="35"/>
      <c r="FT159" s="35"/>
      <c r="FU159" s="35"/>
      <c r="FV159" s="35"/>
      <c r="FW159" s="35"/>
      <c r="FX159" s="35"/>
      <c r="FY159" s="35"/>
      <c r="FZ159" s="35"/>
      <c r="GA159" s="35"/>
      <c r="GB159" s="6"/>
      <c r="GC159" s="6"/>
      <c r="GD159" s="6"/>
      <c r="GE159" s="6"/>
      <c r="GF159" s="6"/>
    </row>
    <row r="160" spans="2:188" ht="15" customHeight="1" x14ac:dyDescent="0.3"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  <c r="AB160" s="93"/>
      <c r="AC160" s="93"/>
      <c r="AD160" s="93"/>
      <c r="AE160" s="93"/>
      <c r="AF160" s="93"/>
      <c r="AG160" s="93"/>
      <c r="AH160" s="93"/>
      <c r="AI160" s="93"/>
      <c r="AJ160" s="93"/>
      <c r="AK160" s="93"/>
      <c r="AL160" s="93"/>
      <c r="AM160" s="93"/>
      <c r="AN160" s="35" t="s">
        <v>73</v>
      </c>
      <c r="AO160" s="35"/>
      <c r="AP160" s="35"/>
      <c r="AQ160" s="35"/>
      <c r="AR160" s="35"/>
      <c r="AS160" s="35"/>
      <c r="AT160" s="35"/>
      <c r="AU160" s="35"/>
      <c r="AV160" s="35"/>
      <c r="AW160" s="35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  <c r="BZ160" s="40"/>
      <c r="CA160" s="40"/>
      <c r="CB160" s="40"/>
      <c r="CC160" s="40"/>
      <c r="CD160" s="40"/>
      <c r="CE160" s="40"/>
      <c r="CF160" s="40"/>
      <c r="CG160" s="40"/>
      <c r="CH160" s="40"/>
      <c r="CI160" s="40"/>
      <c r="CJ160" s="92"/>
      <c r="CK160" s="92"/>
      <c r="CL160" s="92"/>
      <c r="CM160" s="92"/>
      <c r="CN160" s="92"/>
      <c r="CO160" s="92"/>
      <c r="CP160" s="92"/>
      <c r="CQ160" s="92"/>
      <c r="CR160" s="92"/>
      <c r="CS160" s="92"/>
      <c r="CT160" s="92"/>
      <c r="CU160" s="40"/>
      <c r="CV160" s="40"/>
      <c r="CW160" s="40"/>
      <c r="CX160" s="40"/>
      <c r="CY160" s="40"/>
      <c r="CZ160" s="40"/>
      <c r="DA160" s="40"/>
      <c r="DB160" s="40"/>
      <c r="DC160" s="40"/>
      <c r="DD160" s="40"/>
      <c r="DE160" s="40"/>
      <c r="DF160" s="40"/>
      <c r="DG160" s="40"/>
      <c r="DH160" s="40"/>
      <c r="DI160" s="40"/>
      <c r="DJ160" s="40"/>
      <c r="DK160" s="40">
        <v>41000</v>
      </c>
      <c r="DL160" s="40"/>
      <c r="DM160" s="40"/>
      <c r="DN160" s="40"/>
      <c r="DO160" s="40"/>
      <c r="DP160" s="40"/>
      <c r="DQ160" s="40"/>
      <c r="DR160" s="40"/>
      <c r="DS160" s="40"/>
      <c r="DT160" s="40"/>
      <c r="DU160" s="40"/>
      <c r="DV160" s="40"/>
      <c r="DW160" s="40"/>
      <c r="DX160" s="40"/>
      <c r="DY160" s="40">
        <v>14274.83</v>
      </c>
      <c r="DZ160" s="40"/>
      <c r="EA160" s="40"/>
      <c r="EB160" s="40"/>
      <c r="EC160" s="40"/>
      <c r="ED160" s="40"/>
      <c r="EE160" s="40"/>
      <c r="EF160" s="40"/>
      <c r="EG160" s="40"/>
      <c r="EH160" s="40"/>
      <c r="EI160" s="40"/>
      <c r="EJ160" s="40"/>
      <c r="EK160" s="91">
        <f t="shared" si="7"/>
        <v>0.34816658536585365</v>
      </c>
      <c r="EL160" s="91"/>
      <c r="EM160" s="91"/>
      <c r="EN160" s="91"/>
      <c r="EO160" s="91"/>
      <c r="EP160" s="91"/>
      <c r="EQ160" s="91"/>
      <c r="ER160" s="91"/>
      <c r="ES160" s="91"/>
      <c r="ET160" s="91"/>
      <c r="EU160" s="91"/>
      <c r="EV160" s="40">
        <v>100</v>
      </c>
      <c r="EW160" s="40"/>
      <c r="EX160" s="40"/>
      <c r="EY160" s="40"/>
      <c r="EZ160" s="40"/>
      <c r="FA160" s="40"/>
      <c r="FB160" s="40"/>
      <c r="FC160" s="40"/>
      <c r="FD160" s="40"/>
      <c r="FE160" s="40"/>
      <c r="FF160" s="40"/>
      <c r="FG160" s="40"/>
      <c r="FH160" s="40"/>
      <c r="FI160" s="40"/>
      <c r="FJ160" s="40"/>
      <c r="FK160" s="40"/>
      <c r="FL160" s="35"/>
      <c r="FM160" s="35"/>
      <c r="FN160" s="35"/>
      <c r="FO160" s="35"/>
      <c r="FP160" s="35"/>
      <c r="FQ160" s="35"/>
      <c r="FR160" s="35"/>
      <c r="FS160" s="35"/>
      <c r="FT160" s="35"/>
      <c r="FU160" s="35"/>
      <c r="FV160" s="35"/>
      <c r="FW160" s="35"/>
      <c r="FX160" s="35"/>
      <c r="FY160" s="35"/>
      <c r="FZ160" s="35"/>
      <c r="GA160" s="35"/>
      <c r="GB160" s="6"/>
      <c r="GC160" s="6"/>
      <c r="GD160" s="6"/>
      <c r="GE160" s="6"/>
      <c r="GF160" s="6"/>
    </row>
    <row r="161" spans="2:188" ht="15" customHeight="1" x14ac:dyDescent="0.3">
      <c r="B161" s="93"/>
      <c r="C161" s="93"/>
      <c r="D161" s="93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  <c r="AN161" s="35" t="s">
        <v>74</v>
      </c>
      <c r="AO161" s="35"/>
      <c r="AP161" s="35"/>
      <c r="AQ161" s="35"/>
      <c r="AR161" s="35"/>
      <c r="AS161" s="35"/>
      <c r="AT161" s="35"/>
      <c r="AU161" s="35"/>
      <c r="AV161" s="35"/>
      <c r="AW161" s="35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  <c r="BZ161" s="40"/>
      <c r="CA161" s="40"/>
      <c r="CB161" s="40"/>
      <c r="CC161" s="40"/>
      <c r="CD161" s="40"/>
      <c r="CE161" s="40"/>
      <c r="CF161" s="40"/>
      <c r="CG161" s="40"/>
      <c r="CH161" s="40"/>
      <c r="CI161" s="40"/>
      <c r="CJ161" s="92"/>
      <c r="CK161" s="92"/>
      <c r="CL161" s="92"/>
      <c r="CM161" s="92"/>
      <c r="CN161" s="92"/>
      <c r="CO161" s="92"/>
      <c r="CP161" s="92"/>
      <c r="CQ161" s="92"/>
      <c r="CR161" s="92"/>
      <c r="CS161" s="92"/>
      <c r="CT161" s="92"/>
      <c r="CU161" s="40"/>
      <c r="CV161" s="40"/>
      <c r="CW161" s="40"/>
      <c r="CX161" s="40"/>
      <c r="CY161" s="40"/>
      <c r="CZ161" s="40"/>
      <c r="DA161" s="40"/>
      <c r="DB161" s="40"/>
      <c r="DC161" s="40"/>
      <c r="DD161" s="40"/>
      <c r="DE161" s="40"/>
      <c r="DF161" s="40"/>
      <c r="DG161" s="40"/>
      <c r="DH161" s="40"/>
      <c r="DI161" s="40"/>
      <c r="DJ161" s="40"/>
      <c r="DK161" s="40">
        <v>4794</v>
      </c>
      <c r="DL161" s="40"/>
      <c r="DM161" s="40"/>
      <c r="DN161" s="40"/>
      <c r="DO161" s="40"/>
      <c r="DP161" s="40"/>
      <c r="DQ161" s="40"/>
      <c r="DR161" s="40"/>
      <c r="DS161" s="40"/>
      <c r="DT161" s="40"/>
      <c r="DU161" s="40"/>
      <c r="DV161" s="40"/>
      <c r="DW161" s="40"/>
      <c r="DX161" s="40"/>
      <c r="DY161" s="40">
        <v>2668.27</v>
      </c>
      <c r="DZ161" s="40"/>
      <c r="EA161" s="40"/>
      <c r="EB161" s="40"/>
      <c r="EC161" s="40"/>
      <c r="ED161" s="40"/>
      <c r="EE161" s="40"/>
      <c r="EF161" s="40"/>
      <c r="EG161" s="40"/>
      <c r="EH161" s="40"/>
      <c r="EI161" s="40"/>
      <c r="EJ161" s="40"/>
      <c r="EK161" s="91">
        <f t="shared" si="7"/>
        <v>0.55658531497705466</v>
      </c>
      <c r="EL161" s="91"/>
      <c r="EM161" s="91"/>
      <c r="EN161" s="91"/>
      <c r="EO161" s="91"/>
      <c r="EP161" s="91"/>
      <c r="EQ161" s="91"/>
      <c r="ER161" s="91"/>
      <c r="ES161" s="91"/>
      <c r="ET161" s="91"/>
      <c r="EU161" s="91"/>
      <c r="EV161" s="40">
        <v>100</v>
      </c>
      <c r="EW161" s="40"/>
      <c r="EX161" s="40"/>
      <c r="EY161" s="40"/>
      <c r="EZ161" s="40"/>
      <c r="FA161" s="40"/>
      <c r="FB161" s="40"/>
      <c r="FC161" s="40"/>
      <c r="FD161" s="40"/>
      <c r="FE161" s="40"/>
      <c r="FF161" s="40"/>
      <c r="FG161" s="40"/>
      <c r="FH161" s="40"/>
      <c r="FI161" s="40"/>
      <c r="FJ161" s="40"/>
      <c r="FK161" s="40"/>
      <c r="FL161" s="35"/>
      <c r="FM161" s="35"/>
      <c r="FN161" s="35"/>
      <c r="FO161" s="35"/>
      <c r="FP161" s="35"/>
      <c r="FQ161" s="35"/>
      <c r="FR161" s="35"/>
      <c r="FS161" s="35"/>
      <c r="FT161" s="35"/>
      <c r="FU161" s="35"/>
      <c r="FV161" s="35"/>
      <c r="FW161" s="35"/>
      <c r="FX161" s="35"/>
      <c r="FY161" s="35"/>
      <c r="FZ161" s="35"/>
      <c r="GA161" s="35"/>
      <c r="GB161" s="6"/>
      <c r="GC161" s="6"/>
      <c r="GD161" s="6"/>
      <c r="GE161" s="6"/>
      <c r="GF161" s="6"/>
    </row>
    <row r="162" spans="2:188" ht="15" customHeight="1" x14ac:dyDescent="0.3"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35" t="s">
        <v>75</v>
      </c>
      <c r="AO162" s="35"/>
      <c r="AP162" s="35"/>
      <c r="AQ162" s="35"/>
      <c r="AR162" s="35"/>
      <c r="AS162" s="35"/>
      <c r="AT162" s="35"/>
      <c r="AU162" s="35"/>
      <c r="AV162" s="35"/>
      <c r="AW162" s="35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  <c r="BZ162" s="40"/>
      <c r="CA162" s="40"/>
      <c r="CB162" s="40"/>
      <c r="CC162" s="40"/>
      <c r="CD162" s="40"/>
      <c r="CE162" s="40"/>
      <c r="CF162" s="40"/>
      <c r="CG162" s="40"/>
      <c r="CH162" s="40"/>
      <c r="CI162" s="40"/>
      <c r="CJ162" s="92"/>
      <c r="CK162" s="92"/>
      <c r="CL162" s="92"/>
      <c r="CM162" s="92"/>
      <c r="CN162" s="92"/>
      <c r="CO162" s="92"/>
      <c r="CP162" s="92"/>
      <c r="CQ162" s="92"/>
      <c r="CR162" s="92"/>
      <c r="CS162" s="92"/>
      <c r="CT162" s="92"/>
      <c r="CU162" s="40"/>
      <c r="CV162" s="40"/>
      <c r="CW162" s="40"/>
      <c r="CX162" s="40"/>
      <c r="CY162" s="40"/>
      <c r="CZ162" s="40"/>
      <c r="DA162" s="40"/>
      <c r="DB162" s="40"/>
      <c r="DC162" s="40"/>
      <c r="DD162" s="40"/>
      <c r="DE162" s="40"/>
      <c r="DF162" s="40"/>
      <c r="DG162" s="40"/>
      <c r="DH162" s="40"/>
      <c r="DI162" s="40"/>
      <c r="DJ162" s="40"/>
      <c r="DK162" s="40">
        <v>2454</v>
      </c>
      <c r="DL162" s="40"/>
      <c r="DM162" s="40"/>
      <c r="DN162" s="40"/>
      <c r="DO162" s="40"/>
      <c r="DP162" s="40"/>
      <c r="DQ162" s="40"/>
      <c r="DR162" s="40"/>
      <c r="DS162" s="40"/>
      <c r="DT162" s="40"/>
      <c r="DU162" s="40"/>
      <c r="DV162" s="40"/>
      <c r="DW162" s="40"/>
      <c r="DX162" s="40"/>
      <c r="DY162" s="40">
        <v>80</v>
      </c>
      <c r="DZ162" s="40"/>
      <c r="EA162" s="40"/>
      <c r="EB162" s="40"/>
      <c r="EC162" s="40"/>
      <c r="ED162" s="40"/>
      <c r="EE162" s="40"/>
      <c r="EF162" s="40"/>
      <c r="EG162" s="40"/>
      <c r="EH162" s="40"/>
      <c r="EI162" s="40"/>
      <c r="EJ162" s="40"/>
      <c r="EK162" s="91">
        <f t="shared" si="7"/>
        <v>3.2599837000814993E-2</v>
      </c>
      <c r="EL162" s="91"/>
      <c r="EM162" s="91"/>
      <c r="EN162" s="91"/>
      <c r="EO162" s="91"/>
      <c r="EP162" s="91"/>
      <c r="EQ162" s="91"/>
      <c r="ER162" s="91"/>
      <c r="ES162" s="91"/>
      <c r="ET162" s="91"/>
      <c r="EU162" s="91"/>
      <c r="EV162" s="40">
        <v>100</v>
      </c>
      <c r="EW162" s="40"/>
      <c r="EX162" s="40"/>
      <c r="EY162" s="40"/>
      <c r="EZ162" s="40"/>
      <c r="FA162" s="40"/>
      <c r="FB162" s="40"/>
      <c r="FC162" s="40"/>
      <c r="FD162" s="40"/>
      <c r="FE162" s="40"/>
      <c r="FF162" s="40"/>
      <c r="FG162" s="40"/>
      <c r="FH162" s="40"/>
      <c r="FI162" s="40"/>
      <c r="FJ162" s="40"/>
      <c r="FK162" s="40"/>
      <c r="FL162" s="35"/>
      <c r="FM162" s="35"/>
      <c r="FN162" s="35"/>
      <c r="FO162" s="35"/>
      <c r="FP162" s="35"/>
      <c r="FQ162" s="35"/>
      <c r="FR162" s="35"/>
      <c r="FS162" s="35"/>
      <c r="FT162" s="35"/>
      <c r="FU162" s="35"/>
      <c r="FV162" s="35"/>
      <c r="FW162" s="35"/>
      <c r="FX162" s="35"/>
      <c r="FY162" s="35"/>
      <c r="FZ162" s="35"/>
      <c r="GA162" s="35"/>
      <c r="GB162" s="6"/>
      <c r="GC162" s="6"/>
      <c r="GD162" s="6"/>
      <c r="GE162" s="6"/>
      <c r="GF162" s="6"/>
    </row>
    <row r="163" spans="2:188" ht="21.75" customHeight="1" x14ac:dyDescent="0.3"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35" t="s">
        <v>76</v>
      </c>
      <c r="AO163" s="35"/>
      <c r="AP163" s="35"/>
      <c r="AQ163" s="35"/>
      <c r="AR163" s="35"/>
      <c r="AS163" s="35"/>
      <c r="AT163" s="35"/>
      <c r="AU163" s="35"/>
      <c r="AV163" s="35"/>
      <c r="AW163" s="35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  <c r="BZ163" s="40"/>
      <c r="CA163" s="40"/>
      <c r="CB163" s="40"/>
      <c r="CC163" s="40"/>
      <c r="CD163" s="40"/>
      <c r="CE163" s="40"/>
      <c r="CF163" s="40"/>
      <c r="CG163" s="40"/>
      <c r="CH163" s="40"/>
      <c r="CI163" s="40"/>
      <c r="CJ163" s="92"/>
      <c r="CK163" s="92"/>
      <c r="CL163" s="92"/>
      <c r="CM163" s="92"/>
      <c r="CN163" s="92"/>
      <c r="CO163" s="92"/>
      <c r="CP163" s="92"/>
      <c r="CQ163" s="92"/>
      <c r="CR163" s="92"/>
      <c r="CS163" s="92"/>
      <c r="CT163" s="92"/>
      <c r="CU163" s="40"/>
      <c r="CV163" s="40"/>
      <c r="CW163" s="40"/>
      <c r="CX163" s="40"/>
      <c r="CY163" s="40"/>
      <c r="CZ163" s="40"/>
      <c r="DA163" s="40"/>
      <c r="DB163" s="40"/>
      <c r="DC163" s="40"/>
      <c r="DD163" s="40"/>
      <c r="DE163" s="40"/>
      <c r="DF163" s="40"/>
      <c r="DG163" s="40"/>
      <c r="DH163" s="40"/>
      <c r="DI163" s="40"/>
      <c r="DJ163" s="40"/>
      <c r="DK163" s="40">
        <v>4800</v>
      </c>
      <c r="DL163" s="40"/>
      <c r="DM163" s="40"/>
      <c r="DN163" s="40"/>
      <c r="DO163" s="40"/>
      <c r="DP163" s="40"/>
      <c r="DQ163" s="40"/>
      <c r="DR163" s="40"/>
      <c r="DS163" s="40"/>
      <c r="DT163" s="40"/>
      <c r="DU163" s="40"/>
      <c r="DV163" s="40"/>
      <c r="DW163" s="40"/>
      <c r="DX163" s="40"/>
      <c r="DY163" s="40">
        <v>9128.43</v>
      </c>
      <c r="DZ163" s="40"/>
      <c r="EA163" s="40"/>
      <c r="EB163" s="40"/>
      <c r="EC163" s="40"/>
      <c r="ED163" s="40"/>
      <c r="EE163" s="40"/>
      <c r="EF163" s="40"/>
      <c r="EG163" s="40"/>
      <c r="EH163" s="40"/>
      <c r="EI163" s="40"/>
      <c r="EJ163" s="40"/>
      <c r="EK163" s="91">
        <f t="shared" si="7"/>
        <v>1.90175625</v>
      </c>
      <c r="EL163" s="91"/>
      <c r="EM163" s="91"/>
      <c r="EN163" s="91"/>
      <c r="EO163" s="91"/>
      <c r="EP163" s="91"/>
      <c r="EQ163" s="91"/>
      <c r="ER163" s="91"/>
      <c r="ES163" s="91"/>
      <c r="ET163" s="91"/>
      <c r="EU163" s="91"/>
      <c r="EV163" s="40">
        <v>100</v>
      </c>
      <c r="EW163" s="40"/>
      <c r="EX163" s="40"/>
      <c r="EY163" s="40"/>
      <c r="EZ163" s="40"/>
      <c r="FA163" s="40"/>
      <c r="FB163" s="40"/>
      <c r="FC163" s="40"/>
      <c r="FD163" s="40"/>
      <c r="FE163" s="40"/>
      <c r="FF163" s="40"/>
      <c r="FG163" s="40"/>
      <c r="FH163" s="40"/>
      <c r="FI163" s="40"/>
      <c r="FJ163" s="40"/>
      <c r="FK163" s="40"/>
      <c r="FL163" s="35"/>
      <c r="FM163" s="35"/>
      <c r="FN163" s="35"/>
      <c r="FO163" s="35"/>
      <c r="FP163" s="35"/>
      <c r="FQ163" s="35"/>
      <c r="FR163" s="35"/>
      <c r="FS163" s="35"/>
      <c r="FT163" s="35"/>
      <c r="FU163" s="35"/>
      <c r="FV163" s="35"/>
      <c r="FW163" s="35"/>
      <c r="FX163" s="35"/>
      <c r="FY163" s="35"/>
      <c r="FZ163" s="35"/>
      <c r="GA163" s="35"/>
      <c r="GB163" s="6"/>
      <c r="GC163" s="6"/>
      <c r="GD163" s="6"/>
      <c r="GE163" s="6"/>
      <c r="GF163" s="6"/>
    </row>
    <row r="164" spans="2:188" ht="27.75" customHeight="1" x14ac:dyDescent="0.3">
      <c r="B164" s="94" t="s">
        <v>77</v>
      </c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  <c r="AB164" s="94"/>
      <c r="AC164" s="94"/>
      <c r="AD164" s="94"/>
      <c r="AE164" s="94"/>
      <c r="AF164" s="94"/>
      <c r="AG164" s="94"/>
      <c r="AH164" s="94"/>
      <c r="AI164" s="94"/>
      <c r="AJ164" s="94"/>
      <c r="AK164" s="94"/>
      <c r="AL164" s="94"/>
      <c r="AM164" s="94"/>
      <c r="AN164" s="89" t="s">
        <v>78</v>
      </c>
      <c r="AO164" s="89"/>
      <c r="AP164" s="89"/>
      <c r="AQ164" s="89"/>
      <c r="AR164" s="89"/>
      <c r="AS164" s="89"/>
      <c r="AT164" s="89"/>
      <c r="AU164" s="89"/>
      <c r="AV164" s="89"/>
      <c r="AW164" s="89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  <c r="BZ164" s="40"/>
      <c r="CA164" s="40"/>
      <c r="CB164" s="40"/>
      <c r="CC164" s="40"/>
      <c r="CD164" s="40"/>
      <c r="CE164" s="40"/>
      <c r="CF164" s="40"/>
      <c r="CG164" s="40"/>
      <c r="CH164" s="40"/>
      <c r="CI164" s="40"/>
      <c r="CJ164" s="92"/>
      <c r="CK164" s="92"/>
      <c r="CL164" s="92"/>
      <c r="CM164" s="92"/>
      <c r="CN164" s="92"/>
      <c r="CO164" s="92"/>
      <c r="CP164" s="92"/>
      <c r="CQ164" s="92"/>
      <c r="CR164" s="92"/>
      <c r="CS164" s="92"/>
      <c r="CT164" s="92"/>
      <c r="CU164" s="40"/>
      <c r="CV164" s="40"/>
      <c r="CW164" s="40"/>
      <c r="CX164" s="40"/>
      <c r="CY164" s="40"/>
      <c r="CZ164" s="40"/>
      <c r="DA164" s="40"/>
      <c r="DB164" s="40"/>
      <c r="DC164" s="40"/>
      <c r="DD164" s="40"/>
      <c r="DE164" s="40"/>
      <c r="DF164" s="40"/>
      <c r="DG164" s="40"/>
      <c r="DH164" s="40"/>
      <c r="DI164" s="40"/>
      <c r="DJ164" s="40"/>
      <c r="DK164" s="40">
        <v>3000</v>
      </c>
      <c r="DL164" s="40"/>
      <c r="DM164" s="40"/>
      <c r="DN164" s="40"/>
      <c r="DO164" s="40"/>
      <c r="DP164" s="40"/>
      <c r="DQ164" s="40"/>
      <c r="DR164" s="40"/>
      <c r="DS164" s="40"/>
      <c r="DT164" s="40"/>
      <c r="DU164" s="40"/>
      <c r="DV164" s="40"/>
      <c r="DW164" s="40"/>
      <c r="DX164" s="40"/>
      <c r="DY164" s="40">
        <v>28624.59</v>
      </c>
      <c r="DZ164" s="40"/>
      <c r="EA164" s="40"/>
      <c r="EB164" s="40"/>
      <c r="EC164" s="40"/>
      <c r="ED164" s="40"/>
      <c r="EE164" s="40"/>
      <c r="EF164" s="40"/>
      <c r="EG164" s="40"/>
      <c r="EH164" s="40"/>
      <c r="EI164" s="40"/>
      <c r="EJ164" s="40"/>
      <c r="EK164" s="91">
        <f t="shared" si="7"/>
        <v>9.5415299999999998</v>
      </c>
      <c r="EL164" s="91"/>
      <c r="EM164" s="91"/>
      <c r="EN164" s="91"/>
      <c r="EO164" s="91"/>
      <c r="EP164" s="91"/>
      <c r="EQ164" s="91"/>
      <c r="ER164" s="91"/>
      <c r="ES164" s="91"/>
      <c r="ET164" s="91"/>
      <c r="EU164" s="91"/>
      <c r="EV164" s="40">
        <v>100</v>
      </c>
      <c r="EW164" s="40"/>
      <c r="EX164" s="40"/>
      <c r="EY164" s="40"/>
      <c r="EZ164" s="40"/>
      <c r="FA164" s="40"/>
      <c r="FB164" s="40"/>
      <c r="FC164" s="40"/>
      <c r="FD164" s="40"/>
      <c r="FE164" s="40"/>
      <c r="FF164" s="40"/>
      <c r="FG164" s="40"/>
      <c r="FH164" s="40"/>
      <c r="FI164" s="40"/>
      <c r="FJ164" s="40"/>
      <c r="FK164" s="40"/>
      <c r="FL164" s="35"/>
      <c r="FM164" s="35"/>
      <c r="FN164" s="35"/>
      <c r="FO164" s="35"/>
      <c r="FP164" s="35"/>
      <c r="FQ164" s="35"/>
      <c r="FR164" s="35"/>
      <c r="FS164" s="35"/>
      <c r="FT164" s="35"/>
      <c r="FU164" s="35"/>
      <c r="FV164" s="35"/>
      <c r="FW164" s="35"/>
      <c r="FX164" s="35"/>
      <c r="FY164" s="35"/>
      <c r="FZ164" s="35"/>
      <c r="GA164" s="35"/>
      <c r="GB164" s="6"/>
      <c r="GC164" s="6"/>
      <c r="GD164" s="6"/>
      <c r="GE164" s="6"/>
      <c r="GF164" s="6"/>
    </row>
    <row r="165" spans="2:188" ht="118.5" customHeight="1" x14ac:dyDescent="0.3">
      <c r="B165" s="48" t="s">
        <v>114</v>
      </c>
      <c r="C165" s="48"/>
      <c r="D165" s="48"/>
      <c r="E165" s="48"/>
      <c r="F165" s="48"/>
      <c r="G165" s="37" t="s">
        <v>50</v>
      </c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5"/>
      <c r="AO165" s="35"/>
      <c r="AP165" s="35"/>
      <c r="AQ165" s="35"/>
      <c r="AR165" s="35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  <c r="BF165" s="35"/>
      <c r="BG165" s="35"/>
      <c r="BH165" s="35"/>
      <c r="BI165" s="35"/>
      <c r="BJ165" s="35"/>
      <c r="BK165" s="35"/>
      <c r="BL165" s="35"/>
      <c r="BM165" s="35"/>
      <c r="BN165" s="35"/>
      <c r="BO165" s="35"/>
      <c r="BP165" s="35"/>
      <c r="BQ165" s="35"/>
      <c r="BR165" s="35"/>
      <c r="BS165" s="35"/>
      <c r="BT165" s="35"/>
      <c r="BU165" s="35"/>
      <c r="BV165" s="35"/>
      <c r="BW165" s="35"/>
      <c r="BX165" s="35"/>
      <c r="BY165" s="35"/>
      <c r="BZ165" s="35"/>
      <c r="CA165" s="35"/>
      <c r="CB165" s="35"/>
      <c r="CC165" s="35"/>
      <c r="CD165" s="35"/>
      <c r="CE165" s="35"/>
      <c r="CF165" s="35"/>
      <c r="CG165" s="35"/>
      <c r="CH165" s="35"/>
      <c r="CI165" s="35"/>
      <c r="CJ165" s="46"/>
      <c r="CK165" s="46"/>
      <c r="CL165" s="46"/>
      <c r="CM165" s="46"/>
      <c r="CN165" s="46"/>
      <c r="CO165" s="46"/>
      <c r="CP165" s="46"/>
      <c r="CQ165" s="46"/>
      <c r="CR165" s="46"/>
      <c r="CS165" s="46"/>
      <c r="CT165" s="46"/>
      <c r="CU165" s="39">
        <v>1</v>
      </c>
      <c r="CV165" s="39"/>
      <c r="CW165" s="39"/>
      <c r="CX165" s="39"/>
      <c r="CY165" s="39"/>
      <c r="CZ165" s="39"/>
      <c r="DA165" s="39"/>
      <c r="DB165" s="39"/>
      <c r="DC165" s="39"/>
      <c r="DD165" s="39"/>
      <c r="DE165" s="39"/>
      <c r="DF165" s="39"/>
      <c r="DG165" s="39"/>
      <c r="DH165" s="39"/>
      <c r="DI165" s="39"/>
      <c r="DJ165" s="39"/>
      <c r="DK165" s="39"/>
      <c r="DL165" s="39"/>
      <c r="DM165" s="39"/>
      <c r="DN165" s="39"/>
      <c r="DO165" s="39"/>
      <c r="DP165" s="39"/>
      <c r="DQ165" s="39"/>
      <c r="DR165" s="39"/>
      <c r="DS165" s="39"/>
      <c r="DT165" s="39"/>
      <c r="DU165" s="39"/>
      <c r="DV165" s="39"/>
      <c r="DW165" s="39"/>
      <c r="DX165" s="39"/>
      <c r="DY165" s="39"/>
      <c r="DZ165" s="39"/>
      <c r="EA165" s="39"/>
      <c r="EB165" s="39"/>
      <c r="EC165" s="39"/>
      <c r="ED165" s="39"/>
      <c r="EE165" s="39"/>
      <c r="EF165" s="39"/>
      <c r="EG165" s="39"/>
      <c r="EH165" s="39"/>
      <c r="EI165" s="39"/>
      <c r="EJ165" s="39"/>
      <c r="EK165" s="46"/>
      <c r="EL165" s="46"/>
      <c r="EM165" s="46"/>
      <c r="EN165" s="46"/>
      <c r="EO165" s="46"/>
      <c r="EP165" s="46"/>
      <c r="EQ165" s="46"/>
      <c r="ER165" s="46"/>
      <c r="ES165" s="46"/>
      <c r="ET165" s="46"/>
      <c r="EU165" s="46"/>
      <c r="EV165" s="39">
        <v>1</v>
      </c>
      <c r="EW165" s="39"/>
      <c r="EX165" s="39"/>
      <c r="EY165" s="39"/>
      <c r="EZ165" s="39"/>
      <c r="FA165" s="39"/>
      <c r="FB165" s="39"/>
      <c r="FC165" s="39"/>
      <c r="FD165" s="39"/>
      <c r="FE165" s="39"/>
      <c r="FF165" s="39"/>
      <c r="FG165" s="39"/>
      <c r="FH165" s="39"/>
      <c r="FI165" s="39"/>
      <c r="FJ165" s="39"/>
      <c r="FK165" s="39"/>
      <c r="FL165" s="41"/>
      <c r="FM165" s="41"/>
      <c r="FN165" s="41"/>
      <c r="FO165" s="41"/>
      <c r="FP165" s="41"/>
      <c r="FQ165" s="41"/>
      <c r="FR165" s="41"/>
      <c r="FS165" s="41"/>
      <c r="FT165" s="41"/>
      <c r="FU165" s="41"/>
      <c r="FV165" s="41"/>
      <c r="FW165" s="41"/>
      <c r="FX165" s="41"/>
      <c r="FY165" s="41"/>
      <c r="FZ165" s="41"/>
      <c r="GA165" s="41"/>
      <c r="GB165" s="6"/>
      <c r="GC165" s="6"/>
      <c r="GD165" s="6"/>
      <c r="GE165" s="6"/>
      <c r="GF165" s="6"/>
    </row>
    <row r="166" spans="2:188" ht="15" customHeight="1" x14ac:dyDescent="0.3">
      <c r="B166" s="42" t="s">
        <v>18</v>
      </c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35"/>
      <c r="AO166" s="35"/>
      <c r="AP166" s="35"/>
      <c r="AQ166" s="35"/>
      <c r="AR166" s="35"/>
      <c r="AS166" s="35"/>
      <c r="AT166" s="35"/>
      <c r="AU166" s="35"/>
      <c r="AV166" s="35"/>
      <c r="AW166" s="35"/>
      <c r="AX166" s="35" t="s">
        <v>89</v>
      </c>
      <c r="AY166" s="35"/>
      <c r="AZ166" s="35"/>
      <c r="BA166" s="35"/>
      <c r="BB166" s="35"/>
      <c r="BC166" s="35"/>
      <c r="BD166" s="35"/>
      <c r="BE166" s="35"/>
      <c r="BF166" s="35"/>
      <c r="BG166" s="35"/>
      <c r="BH166" s="35"/>
      <c r="BI166" s="35"/>
      <c r="BJ166" s="38">
        <f>BJ168+BJ171+BJ179</f>
        <v>92364.800000000003</v>
      </c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>
        <f>BX168+BX171+BX179</f>
        <v>38460.240000000005</v>
      </c>
      <c r="BY166" s="38"/>
      <c r="BZ166" s="38"/>
      <c r="CA166" s="38"/>
      <c r="CB166" s="38"/>
      <c r="CC166" s="38"/>
      <c r="CD166" s="38"/>
      <c r="CE166" s="38"/>
      <c r="CF166" s="38"/>
      <c r="CG166" s="38"/>
      <c r="CH166" s="38"/>
      <c r="CI166" s="38"/>
      <c r="CJ166" s="39">
        <f>BX166/BJ166</f>
        <v>0.41639499029933486</v>
      </c>
      <c r="CK166" s="39"/>
      <c r="CL166" s="39"/>
      <c r="CM166" s="39"/>
      <c r="CN166" s="39"/>
      <c r="CO166" s="39"/>
      <c r="CP166" s="39"/>
      <c r="CQ166" s="39"/>
      <c r="CR166" s="39"/>
      <c r="CS166" s="39"/>
      <c r="CT166" s="39"/>
      <c r="CU166" s="40"/>
      <c r="CV166" s="40"/>
      <c r="CW166" s="40"/>
      <c r="CX166" s="40"/>
      <c r="CY166" s="40"/>
      <c r="CZ166" s="40"/>
      <c r="DA166" s="40"/>
      <c r="DB166" s="40"/>
      <c r="DC166" s="40"/>
      <c r="DD166" s="40"/>
      <c r="DE166" s="40"/>
      <c r="DF166" s="40"/>
      <c r="DG166" s="40"/>
      <c r="DH166" s="40"/>
      <c r="DI166" s="40"/>
      <c r="DJ166" s="40"/>
      <c r="DK166" s="38">
        <f>DK168+DK171+DK179</f>
        <v>256163.8</v>
      </c>
      <c r="DL166" s="38"/>
      <c r="DM166" s="38"/>
      <c r="DN166" s="38"/>
      <c r="DO166" s="38"/>
      <c r="DP166" s="38"/>
      <c r="DQ166" s="38"/>
      <c r="DR166" s="38"/>
      <c r="DS166" s="38"/>
      <c r="DT166" s="38"/>
      <c r="DU166" s="38"/>
      <c r="DV166" s="38"/>
      <c r="DW166" s="38"/>
      <c r="DX166" s="38"/>
      <c r="DY166" s="38">
        <f>DY168+DY171+DY179</f>
        <v>222445.22999999995</v>
      </c>
      <c r="DZ166" s="38"/>
      <c r="EA166" s="38"/>
      <c r="EB166" s="38"/>
      <c r="EC166" s="38"/>
      <c r="ED166" s="38"/>
      <c r="EE166" s="38"/>
      <c r="EF166" s="38"/>
      <c r="EG166" s="38"/>
      <c r="EH166" s="38"/>
      <c r="EI166" s="38"/>
      <c r="EJ166" s="38"/>
      <c r="EK166" s="39">
        <f>DY166/DK166</f>
        <v>0.86837105789342584</v>
      </c>
      <c r="EL166" s="39"/>
      <c r="EM166" s="39"/>
      <c r="EN166" s="39"/>
      <c r="EO166" s="39"/>
      <c r="EP166" s="39"/>
      <c r="EQ166" s="39"/>
      <c r="ER166" s="39"/>
      <c r="ES166" s="39"/>
      <c r="ET166" s="39"/>
      <c r="EU166" s="39"/>
      <c r="EV166" s="40"/>
      <c r="EW166" s="40"/>
      <c r="EX166" s="40"/>
      <c r="EY166" s="40"/>
      <c r="EZ166" s="40"/>
      <c r="FA166" s="40"/>
      <c r="FB166" s="40"/>
      <c r="FC166" s="40"/>
      <c r="FD166" s="40"/>
      <c r="FE166" s="40"/>
      <c r="FF166" s="40"/>
      <c r="FG166" s="40"/>
      <c r="FH166" s="40"/>
      <c r="FI166" s="40"/>
      <c r="FJ166" s="40"/>
      <c r="FK166" s="40"/>
      <c r="FL166" s="35"/>
      <c r="FM166" s="35"/>
      <c r="FN166" s="35"/>
      <c r="FO166" s="35"/>
      <c r="FP166" s="35"/>
      <c r="FQ166" s="35"/>
      <c r="FR166" s="35"/>
      <c r="FS166" s="35"/>
      <c r="FT166" s="35"/>
      <c r="FU166" s="35"/>
      <c r="FV166" s="35"/>
      <c r="FW166" s="35"/>
      <c r="FX166" s="35"/>
      <c r="FY166" s="35"/>
      <c r="FZ166" s="35"/>
      <c r="GA166" s="35"/>
      <c r="GB166" s="6"/>
      <c r="GC166" s="6"/>
      <c r="GD166" s="6"/>
      <c r="GE166" s="6"/>
      <c r="GF166" s="6"/>
    </row>
    <row r="167" spans="2:188" ht="15" customHeight="1" x14ac:dyDescent="0.3">
      <c r="B167" s="42" t="s">
        <v>20</v>
      </c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35"/>
      <c r="AO167" s="35"/>
      <c r="AP167" s="35"/>
      <c r="AQ167" s="35"/>
      <c r="AR167" s="35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  <c r="BF167" s="35"/>
      <c r="BG167" s="35"/>
      <c r="BH167" s="35"/>
      <c r="BI167" s="35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8"/>
      <c r="BY167" s="38"/>
      <c r="BZ167" s="38"/>
      <c r="CA167" s="38"/>
      <c r="CB167" s="38"/>
      <c r="CC167" s="38"/>
      <c r="CD167" s="38"/>
      <c r="CE167" s="38"/>
      <c r="CF167" s="38"/>
      <c r="CG167" s="38"/>
      <c r="CH167" s="38"/>
      <c r="CI167" s="38"/>
      <c r="CJ167" s="35"/>
      <c r="CK167" s="35"/>
      <c r="CL167" s="35"/>
      <c r="CM167" s="35"/>
      <c r="CN167" s="35"/>
      <c r="CO167" s="35"/>
      <c r="CP167" s="35"/>
      <c r="CQ167" s="35"/>
      <c r="CR167" s="35"/>
      <c r="CS167" s="35"/>
      <c r="CT167" s="35"/>
      <c r="CU167" s="40"/>
      <c r="CV167" s="40"/>
      <c r="CW167" s="40"/>
      <c r="CX167" s="40"/>
      <c r="CY167" s="40"/>
      <c r="CZ167" s="40"/>
      <c r="DA167" s="40"/>
      <c r="DB167" s="40"/>
      <c r="DC167" s="40"/>
      <c r="DD167" s="40"/>
      <c r="DE167" s="40"/>
      <c r="DF167" s="40"/>
      <c r="DG167" s="40"/>
      <c r="DH167" s="40"/>
      <c r="DI167" s="40"/>
      <c r="DJ167" s="40"/>
      <c r="DK167" s="38"/>
      <c r="DL167" s="38"/>
      <c r="DM167" s="38"/>
      <c r="DN167" s="38"/>
      <c r="DO167" s="38"/>
      <c r="DP167" s="38"/>
      <c r="DQ167" s="38"/>
      <c r="DR167" s="38"/>
      <c r="DS167" s="38"/>
      <c r="DT167" s="38"/>
      <c r="DU167" s="38"/>
      <c r="DV167" s="38"/>
      <c r="DW167" s="38"/>
      <c r="DX167" s="38"/>
      <c r="DY167" s="38"/>
      <c r="DZ167" s="38"/>
      <c r="EA167" s="38"/>
      <c r="EB167" s="38"/>
      <c r="EC167" s="38"/>
      <c r="ED167" s="38"/>
      <c r="EE167" s="38"/>
      <c r="EF167" s="38"/>
      <c r="EG167" s="38"/>
      <c r="EH167" s="38"/>
      <c r="EI167" s="38"/>
      <c r="EJ167" s="38"/>
      <c r="EK167" s="35"/>
      <c r="EL167" s="35"/>
      <c r="EM167" s="35"/>
      <c r="EN167" s="35"/>
      <c r="EO167" s="35"/>
      <c r="EP167" s="35"/>
      <c r="EQ167" s="35"/>
      <c r="ER167" s="35"/>
      <c r="ES167" s="35"/>
      <c r="ET167" s="35"/>
      <c r="EU167" s="35"/>
      <c r="EV167" s="40"/>
      <c r="EW167" s="40"/>
      <c r="EX167" s="40"/>
      <c r="EY167" s="40"/>
      <c r="EZ167" s="40"/>
      <c r="FA167" s="40"/>
      <c r="FB167" s="40"/>
      <c r="FC167" s="40"/>
      <c r="FD167" s="40"/>
      <c r="FE167" s="40"/>
      <c r="FF167" s="40"/>
      <c r="FG167" s="40"/>
      <c r="FH167" s="40"/>
      <c r="FI167" s="40"/>
      <c r="FJ167" s="40"/>
      <c r="FK167" s="40"/>
      <c r="FL167" s="41"/>
      <c r="FM167" s="41"/>
      <c r="FN167" s="41"/>
      <c r="FO167" s="41"/>
      <c r="FP167" s="41"/>
      <c r="FQ167" s="41"/>
      <c r="FR167" s="41"/>
      <c r="FS167" s="41"/>
      <c r="FT167" s="41"/>
      <c r="FU167" s="41"/>
      <c r="FV167" s="41"/>
      <c r="FW167" s="41"/>
      <c r="FX167" s="41"/>
      <c r="FY167" s="41"/>
      <c r="FZ167" s="41"/>
      <c r="GA167" s="41"/>
      <c r="GB167" s="6"/>
      <c r="GC167" s="6"/>
      <c r="GD167" s="6"/>
      <c r="GE167" s="6"/>
      <c r="GF167" s="6"/>
    </row>
    <row r="168" spans="2:188" s="11" customFormat="1" ht="29.25" customHeight="1" x14ac:dyDescent="0.3">
      <c r="B168" s="81" t="s">
        <v>21</v>
      </c>
      <c r="C168" s="81"/>
      <c r="D168" s="81"/>
      <c r="E168" s="81"/>
      <c r="F168" s="81"/>
      <c r="G168" s="81"/>
      <c r="H168" s="81"/>
      <c r="I168" s="81"/>
      <c r="J168" s="81"/>
      <c r="K168" s="81"/>
      <c r="L168" s="81"/>
      <c r="M168" s="81"/>
      <c r="N168" s="81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1"/>
      <c r="Z168" s="81"/>
      <c r="AA168" s="81"/>
      <c r="AB168" s="81"/>
      <c r="AC168" s="81"/>
      <c r="AD168" s="81"/>
      <c r="AE168" s="81"/>
      <c r="AF168" s="81"/>
      <c r="AG168" s="81"/>
      <c r="AH168" s="81"/>
      <c r="AI168" s="81"/>
      <c r="AJ168" s="81"/>
      <c r="AK168" s="81"/>
      <c r="AL168" s="81"/>
      <c r="AM168" s="81"/>
      <c r="AN168" s="82"/>
      <c r="AO168" s="82"/>
      <c r="AP168" s="82"/>
      <c r="AQ168" s="82"/>
      <c r="AR168" s="82"/>
      <c r="AS168" s="82"/>
      <c r="AT168" s="82"/>
      <c r="AU168" s="82"/>
      <c r="AV168" s="82"/>
      <c r="AW168" s="82"/>
      <c r="AX168" s="35" t="s">
        <v>89</v>
      </c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90">
        <f>BJ169+BJ170</f>
        <v>8674</v>
      </c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>
        <f>BX169+BX170</f>
        <v>1646.05</v>
      </c>
      <c r="BY168" s="90"/>
      <c r="BZ168" s="90"/>
      <c r="CA168" s="90"/>
      <c r="CB168" s="90"/>
      <c r="CC168" s="90"/>
      <c r="CD168" s="90"/>
      <c r="CE168" s="90"/>
      <c r="CF168" s="90"/>
      <c r="CG168" s="90"/>
      <c r="CH168" s="90"/>
      <c r="CI168" s="90"/>
      <c r="CJ168" s="91">
        <f>BX168/BJ168</f>
        <v>0.18976827299976942</v>
      </c>
      <c r="CK168" s="91"/>
      <c r="CL168" s="91"/>
      <c r="CM168" s="91"/>
      <c r="CN168" s="91"/>
      <c r="CO168" s="91"/>
      <c r="CP168" s="91"/>
      <c r="CQ168" s="91"/>
      <c r="CR168" s="91"/>
      <c r="CS168" s="91"/>
      <c r="CT168" s="91"/>
      <c r="CU168" s="92"/>
      <c r="CV168" s="92"/>
      <c r="CW168" s="92"/>
      <c r="CX168" s="92"/>
      <c r="CY168" s="92"/>
      <c r="CZ168" s="92"/>
      <c r="DA168" s="92"/>
      <c r="DB168" s="92"/>
      <c r="DC168" s="92"/>
      <c r="DD168" s="92"/>
      <c r="DE168" s="92"/>
      <c r="DF168" s="92"/>
      <c r="DG168" s="92"/>
      <c r="DH168" s="92"/>
      <c r="DI168" s="92"/>
      <c r="DJ168" s="92"/>
      <c r="DK168" s="90">
        <f>DK169+DK170</f>
        <v>100564</v>
      </c>
      <c r="DL168" s="90"/>
      <c r="DM168" s="90"/>
      <c r="DN168" s="90"/>
      <c r="DO168" s="90"/>
      <c r="DP168" s="90"/>
      <c r="DQ168" s="90"/>
      <c r="DR168" s="90"/>
      <c r="DS168" s="90"/>
      <c r="DT168" s="90"/>
      <c r="DU168" s="90"/>
      <c r="DV168" s="90"/>
      <c r="DW168" s="90"/>
      <c r="DX168" s="90"/>
      <c r="DY168" s="90">
        <f>DY169+DY170</f>
        <v>66526.16</v>
      </c>
      <c r="DZ168" s="90"/>
      <c r="EA168" s="90"/>
      <c r="EB168" s="90"/>
      <c r="EC168" s="90"/>
      <c r="ED168" s="90"/>
      <c r="EE168" s="90"/>
      <c r="EF168" s="90"/>
      <c r="EG168" s="90"/>
      <c r="EH168" s="90"/>
      <c r="EI168" s="90"/>
      <c r="EJ168" s="90"/>
      <c r="EK168" s="91">
        <f>DY168/DK168</f>
        <v>0.66153056759874307</v>
      </c>
      <c r="EL168" s="91"/>
      <c r="EM168" s="91"/>
      <c r="EN168" s="91"/>
      <c r="EO168" s="91"/>
      <c r="EP168" s="91"/>
      <c r="EQ168" s="91"/>
      <c r="ER168" s="91"/>
      <c r="ES168" s="91"/>
      <c r="ET168" s="91"/>
      <c r="EU168" s="91"/>
      <c r="EV168" s="92"/>
      <c r="EW168" s="92"/>
      <c r="EX168" s="92"/>
      <c r="EY168" s="92"/>
      <c r="EZ168" s="92"/>
      <c r="FA168" s="92"/>
      <c r="FB168" s="92"/>
      <c r="FC168" s="92"/>
      <c r="FD168" s="92"/>
      <c r="FE168" s="92"/>
      <c r="FF168" s="92"/>
      <c r="FG168" s="92"/>
      <c r="FH168" s="92"/>
      <c r="FI168" s="92"/>
      <c r="FJ168" s="92"/>
      <c r="FK168" s="92"/>
      <c r="FL168" s="37"/>
      <c r="FM168" s="37"/>
      <c r="FN168" s="37"/>
      <c r="FO168" s="37"/>
      <c r="FP168" s="37"/>
      <c r="FQ168" s="37"/>
      <c r="FR168" s="37"/>
      <c r="FS168" s="37"/>
      <c r="FT168" s="37"/>
      <c r="FU168" s="37"/>
      <c r="FV168" s="37"/>
      <c r="FW168" s="37"/>
      <c r="FX168" s="37"/>
      <c r="FY168" s="37"/>
      <c r="FZ168" s="37"/>
      <c r="GA168" s="37"/>
      <c r="GB168" s="8">
        <v>0</v>
      </c>
      <c r="GC168" s="8">
        <v>0</v>
      </c>
      <c r="GD168" s="8">
        <v>0</v>
      </c>
      <c r="GE168" s="8">
        <v>566046.35</v>
      </c>
      <c r="GF168" s="8"/>
    </row>
    <row r="169" spans="2:188" ht="20.25" customHeight="1" x14ac:dyDescent="0.3">
      <c r="B169" s="65" t="s">
        <v>19</v>
      </c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  <c r="AC169" s="65"/>
      <c r="AD169" s="65"/>
      <c r="AE169" s="65"/>
      <c r="AF169" s="65"/>
      <c r="AG169" s="65"/>
      <c r="AH169" s="65"/>
      <c r="AI169" s="65"/>
      <c r="AJ169" s="65"/>
      <c r="AK169" s="65"/>
      <c r="AL169" s="65"/>
      <c r="AM169" s="65"/>
      <c r="AN169" s="66" t="s">
        <v>19</v>
      </c>
      <c r="AO169" s="66"/>
      <c r="AP169" s="66"/>
      <c r="AQ169" s="66"/>
      <c r="AR169" s="66"/>
      <c r="AS169" s="66"/>
      <c r="AT169" s="66"/>
      <c r="AU169" s="66"/>
      <c r="AV169" s="66"/>
      <c r="AW169" s="66"/>
      <c r="AX169" s="67" t="s">
        <v>89</v>
      </c>
      <c r="AY169" s="67"/>
      <c r="AZ169" s="67"/>
      <c r="BA169" s="67"/>
      <c r="BB169" s="67"/>
      <c r="BC169" s="67"/>
      <c r="BD169" s="67"/>
      <c r="BE169" s="67"/>
      <c r="BF169" s="67"/>
      <c r="BG169" s="67"/>
      <c r="BH169" s="67"/>
      <c r="BI169" s="67"/>
      <c r="BJ169" s="97">
        <v>8674</v>
      </c>
      <c r="BK169" s="97"/>
      <c r="BL169" s="97"/>
      <c r="BM169" s="97"/>
      <c r="BN169" s="97"/>
      <c r="BO169" s="97"/>
      <c r="BP169" s="97"/>
      <c r="BQ169" s="97"/>
      <c r="BR169" s="97"/>
      <c r="BS169" s="97"/>
      <c r="BT169" s="97"/>
      <c r="BU169" s="97"/>
      <c r="BV169" s="97"/>
      <c r="BW169" s="97"/>
      <c r="BX169" s="97">
        <v>1646.05</v>
      </c>
      <c r="BY169" s="97"/>
      <c r="BZ169" s="97"/>
      <c r="CA169" s="97"/>
      <c r="CB169" s="97"/>
      <c r="CC169" s="97"/>
      <c r="CD169" s="97"/>
      <c r="CE169" s="97"/>
      <c r="CF169" s="97"/>
      <c r="CG169" s="97"/>
      <c r="CH169" s="97"/>
      <c r="CI169" s="97"/>
      <c r="CJ169" s="99">
        <f>BX169/BJ169</f>
        <v>0.18976827299976942</v>
      </c>
      <c r="CK169" s="99"/>
      <c r="CL169" s="99"/>
      <c r="CM169" s="99"/>
      <c r="CN169" s="99"/>
      <c r="CO169" s="99"/>
      <c r="CP169" s="99"/>
      <c r="CQ169" s="99"/>
      <c r="CR169" s="99"/>
      <c r="CS169" s="99"/>
      <c r="CT169" s="99"/>
      <c r="CU169" s="98">
        <v>100</v>
      </c>
      <c r="CV169" s="98"/>
      <c r="CW169" s="98"/>
      <c r="CX169" s="98"/>
      <c r="CY169" s="98"/>
      <c r="CZ169" s="98"/>
      <c r="DA169" s="98"/>
      <c r="DB169" s="98"/>
      <c r="DC169" s="98"/>
      <c r="DD169" s="98"/>
      <c r="DE169" s="98"/>
      <c r="DF169" s="98"/>
      <c r="DG169" s="98"/>
      <c r="DH169" s="98"/>
      <c r="DI169" s="98"/>
      <c r="DJ169" s="98"/>
      <c r="DK169" s="97">
        <v>100564</v>
      </c>
      <c r="DL169" s="97"/>
      <c r="DM169" s="97"/>
      <c r="DN169" s="97"/>
      <c r="DO169" s="97"/>
      <c r="DP169" s="97"/>
      <c r="DQ169" s="97"/>
      <c r="DR169" s="97"/>
      <c r="DS169" s="97"/>
      <c r="DT169" s="97"/>
      <c r="DU169" s="97"/>
      <c r="DV169" s="97"/>
      <c r="DW169" s="97"/>
      <c r="DX169" s="97"/>
      <c r="DY169" s="97">
        <v>66526.16</v>
      </c>
      <c r="DZ169" s="97"/>
      <c r="EA169" s="97"/>
      <c r="EB169" s="97"/>
      <c r="EC169" s="97"/>
      <c r="ED169" s="97"/>
      <c r="EE169" s="97"/>
      <c r="EF169" s="97"/>
      <c r="EG169" s="97"/>
      <c r="EH169" s="97"/>
      <c r="EI169" s="97"/>
      <c r="EJ169" s="97"/>
      <c r="EK169" s="99">
        <f>DY169/DK169</f>
        <v>0.66153056759874307</v>
      </c>
      <c r="EL169" s="99"/>
      <c r="EM169" s="99"/>
      <c r="EN169" s="99"/>
      <c r="EO169" s="99"/>
      <c r="EP169" s="99"/>
      <c r="EQ169" s="99"/>
      <c r="ER169" s="99"/>
      <c r="ES169" s="99"/>
      <c r="ET169" s="99"/>
      <c r="EU169" s="99"/>
      <c r="EV169" s="98">
        <v>100</v>
      </c>
      <c r="EW169" s="98"/>
      <c r="EX169" s="98"/>
      <c r="EY169" s="98"/>
      <c r="EZ169" s="98"/>
      <c r="FA169" s="98"/>
      <c r="FB169" s="98"/>
      <c r="FC169" s="98"/>
      <c r="FD169" s="98"/>
      <c r="FE169" s="98"/>
      <c r="FF169" s="98"/>
      <c r="FG169" s="98"/>
      <c r="FH169" s="98"/>
      <c r="FI169" s="98"/>
      <c r="FJ169" s="98"/>
      <c r="FK169" s="98"/>
      <c r="FL169" s="47"/>
      <c r="FM169" s="47"/>
      <c r="FN169" s="47"/>
      <c r="FO169" s="47"/>
      <c r="FP169" s="47"/>
      <c r="FQ169" s="47"/>
      <c r="FR169" s="47"/>
      <c r="FS169" s="47"/>
      <c r="FT169" s="47"/>
      <c r="FU169" s="47"/>
      <c r="FV169" s="47"/>
      <c r="FW169" s="47"/>
      <c r="FX169" s="47"/>
      <c r="FY169" s="47"/>
      <c r="FZ169" s="47"/>
      <c r="GA169" s="47"/>
      <c r="GB169" s="6">
        <v>0</v>
      </c>
      <c r="GC169" s="6">
        <v>0</v>
      </c>
      <c r="GD169" s="6">
        <v>0</v>
      </c>
      <c r="GE169" s="6">
        <v>64880.11</v>
      </c>
      <c r="GF169" s="6"/>
    </row>
    <row r="170" spans="2:188" s="12" customFormat="1" ht="42.75" customHeight="1" x14ac:dyDescent="0.2">
      <c r="B170" s="100" t="s">
        <v>67</v>
      </c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  <c r="AC170" s="101"/>
      <c r="AD170" s="101"/>
      <c r="AE170" s="101"/>
      <c r="AF170" s="101"/>
      <c r="AG170" s="101"/>
      <c r="AH170" s="101"/>
      <c r="AI170" s="101"/>
      <c r="AJ170" s="101"/>
      <c r="AK170" s="101"/>
      <c r="AL170" s="101"/>
      <c r="AM170" s="102"/>
      <c r="AN170" s="75" t="s">
        <v>68</v>
      </c>
      <c r="AO170" s="76"/>
      <c r="AP170" s="76"/>
      <c r="AQ170" s="76"/>
      <c r="AR170" s="76"/>
      <c r="AS170" s="76"/>
      <c r="AT170" s="76"/>
      <c r="AU170" s="76"/>
      <c r="AV170" s="76"/>
      <c r="AW170" s="77"/>
      <c r="AX170" s="35"/>
      <c r="AY170" s="35"/>
      <c r="AZ170" s="35"/>
      <c r="BA170" s="35"/>
      <c r="BB170" s="35"/>
      <c r="BC170" s="35"/>
      <c r="BD170" s="35"/>
      <c r="BE170" s="35"/>
      <c r="BF170" s="35"/>
      <c r="BG170" s="35"/>
      <c r="BH170" s="35"/>
      <c r="BI170" s="35"/>
      <c r="BJ170" s="109"/>
      <c r="BK170" s="110"/>
      <c r="BL170" s="110"/>
      <c r="BM170" s="110"/>
      <c r="BN170" s="110"/>
      <c r="BO170" s="110"/>
      <c r="BP170" s="110"/>
      <c r="BQ170" s="110"/>
      <c r="BR170" s="110"/>
      <c r="BS170" s="110"/>
      <c r="BT170" s="110"/>
      <c r="BU170" s="110"/>
      <c r="BV170" s="110"/>
      <c r="BW170" s="111"/>
      <c r="BX170" s="109"/>
      <c r="BY170" s="110"/>
      <c r="BZ170" s="110"/>
      <c r="CA170" s="110"/>
      <c r="CB170" s="110"/>
      <c r="CC170" s="110"/>
      <c r="CD170" s="110"/>
      <c r="CE170" s="110"/>
      <c r="CF170" s="110"/>
      <c r="CG170" s="110"/>
      <c r="CH170" s="110"/>
      <c r="CI170" s="111"/>
      <c r="CJ170" s="109"/>
      <c r="CK170" s="110"/>
      <c r="CL170" s="110"/>
      <c r="CM170" s="110"/>
      <c r="CN170" s="110"/>
      <c r="CO170" s="110"/>
      <c r="CP170" s="110"/>
      <c r="CQ170" s="110"/>
      <c r="CR170" s="110"/>
      <c r="CS170" s="110"/>
      <c r="CT170" s="111"/>
      <c r="CU170" s="118"/>
      <c r="CV170" s="119"/>
      <c r="CW170" s="119"/>
      <c r="CX170" s="119"/>
      <c r="CY170" s="119"/>
      <c r="CZ170" s="119"/>
      <c r="DA170" s="119"/>
      <c r="DB170" s="119"/>
      <c r="DC170" s="119"/>
      <c r="DD170" s="119"/>
      <c r="DE170" s="119"/>
      <c r="DF170" s="119"/>
      <c r="DG170" s="119"/>
      <c r="DH170" s="119"/>
      <c r="DI170" s="119"/>
      <c r="DJ170" s="120"/>
      <c r="DK170" s="109"/>
      <c r="DL170" s="110"/>
      <c r="DM170" s="110"/>
      <c r="DN170" s="110"/>
      <c r="DO170" s="110"/>
      <c r="DP170" s="110"/>
      <c r="DQ170" s="110"/>
      <c r="DR170" s="110"/>
      <c r="DS170" s="110"/>
      <c r="DT170" s="110"/>
      <c r="DU170" s="110"/>
      <c r="DV170" s="110"/>
      <c r="DW170" s="110"/>
      <c r="DX170" s="111"/>
      <c r="DY170" s="115"/>
      <c r="DZ170" s="116"/>
      <c r="EA170" s="116"/>
      <c r="EB170" s="116"/>
      <c r="EC170" s="116"/>
      <c r="ED170" s="116"/>
      <c r="EE170" s="116"/>
      <c r="EF170" s="116"/>
      <c r="EG170" s="116"/>
      <c r="EH170" s="116"/>
      <c r="EI170" s="116"/>
      <c r="EJ170" s="117"/>
      <c r="EK170" s="69"/>
      <c r="EL170" s="70"/>
      <c r="EM170" s="70"/>
      <c r="EN170" s="70"/>
      <c r="EO170" s="70"/>
      <c r="EP170" s="70"/>
      <c r="EQ170" s="70"/>
      <c r="ER170" s="70"/>
      <c r="ES170" s="70"/>
      <c r="ET170" s="70"/>
      <c r="EU170" s="71"/>
      <c r="EV170" s="118"/>
      <c r="EW170" s="119"/>
      <c r="EX170" s="119"/>
      <c r="EY170" s="119"/>
      <c r="EZ170" s="119"/>
      <c r="FA170" s="119"/>
      <c r="FB170" s="119"/>
      <c r="FC170" s="119"/>
      <c r="FD170" s="119"/>
      <c r="FE170" s="119"/>
      <c r="FF170" s="119"/>
      <c r="FG170" s="119"/>
      <c r="FH170" s="119"/>
      <c r="FI170" s="119"/>
      <c r="FJ170" s="119"/>
      <c r="FK170" s="120"/>
      <c r="FL170" s="75"/>
      <c r="FM170" s="76"/>
      <c r="FN170" s="76"/>
      <c r="FO170" s="76"/>
      <c r="FP170" s="76"/>
      <c r="FQ170" s="76"/>
      <c r="FR170" s="76"/>
      <c r="FS170" s="76"/>
      <c r="FT170" s="76"/>
      <c r="FU170" s="76"/>
      <c r="FV170" s="76"/>
      <c r="FW170" s="76"/>
      <c r="FX170" s="76"/>
      <c r="FY170" s="76"/>
      <c r="FZ170" s="76"/>
      <c r="GA170" s="77"/>
      <c r="GB170" s="9"/>
      <c r="GC170" s="9"/>
      <c r="GD170" s="9"/>
      <c r="GE170" s="9"/>
      <c r="GF170" s="9"/>
    </row>
    <row r="171" spans="2:188" s="11" customFormat="1" ht="27" customHeight="1" x14ac:dyDescent="0.3">
      <c r="B171" s="81" t="s">
        <v>27</v>
      </c>
      <c r="C171" s="81"/>
      <c r="D171" s="81"/>
      <c r="E171" s="81"/>
      <c r="F171" s="81"/>
      <c r="G171" s="81"/>
      <c r="H171" s="81"/>
      <c r="I171" s="81"/>
      <c r="J171" s="81"/>
      <c r="K171" s="81"/>
      <c r="L171" s="81"/>
      <c r="M171" s="81"/>
      <c r="N171" s="81"/>
      <c r="O171" s="81"/>
      <c r="P171" s="81"/>
      <c r="Q171" s="81"/>
      <c r="R171" s="81"/>
      <c r="S171" s="81"/>
      <c r="T171" s="81"/>
      <c r="U171" s="81"/>
      <c r="V171" s="81"/>
      <c r="W171" s="81"/>
      <c r="X171" s="81"/>
      <c r="Y171" s="81"/>
      <c r="Z171" s="81"/>
      <c r="AA171" s="81"/>
      <c r="AB171" s="81"/>
      <c r="AC171" s="81"/>
      <c r="AD171" s="81"/>
      <c r="AE171" s="81"/>
      <c r="AF171" s="81"/>
      <c r="AG171" s="81"/>
      <c r="AH171" s="81"/>
      <c r="AI171" s="81"/>
      <c r="AJ171" s="81"/>
      <c r="AK171" s="81"/>
      <c r="AL171" s="81"/>
      <c r="AM171" s="81"/>
      <c r="AN171" s="89" t="s">
        <v>69</v>
      </c>
      <c r="AO171" s="89"/>
      <c r="AP171" s="89"/>
      <c r="AQ171" s="89"/>
      <c r="AR171" s="89"/>
      <c r="AS171" s="89"/>
      <c r="AT171" s="89"/>
      <c r="AU171" s="89"/>
      <c r="AV171" s="89"/>
      <c r="AW171" s="89"/>
      <c r="AX171" s="35" t="s">
        <v>89</v>
      </c>
      <c r="AY171" s="35"/>
      <c r="AZ171" s="35"/>
      <c r="BA171" s="35"/>
      <c r="BB171" s="35"/>
      <c r="BC171" s="35"/>
      <c r="BD171" s="35"/>
      <c r="BE171" s="35"/>
      <c r="BF171" s="35"/>
      <c r="BG171" s="35"/>
      <c r="BH171" s="35"/>
      <c r="BI171" s="35"/>
      <c r="BJ171" s="92">
        <f>SUM(BJ172:BW178)</f>
        <v>83690.8</v>
      </c>
      <c r="BK171" s="92"/>
      <c r="BL171" s="92"/>
      <c r="BM171" s="92"/>
      <c r="BN171" s="92"/>
      <c r="BO171" s="92"/>
      <c r="BP171" s="92"/>
      <c r="BQ171" s="92"/>
      <c r="BR171" s="92"/>
      <c r="BS171" s="92"/>
      <c r="BT171" s="92"/>
      <c r="BU171" s="92"/>
      <c r="BV171" s="92"/>
      <c r="BW171" s="92"/>
      <c r="BX171" s="92">
        <f>SUM(BX172:CI178)</f>
        <v>36814.19</v>
      </c>
      <c r="BY171" s="92"/>
      <c r="BZ171" s="92"/>
      <c r="CA171" s="92"/>
      <c r="CB171" s="92"/>
      <c r="CC171" s="92"/>
      <c r="CD171" s="92"/>
      <c r="CE171" s="92"/>
      <c r="CF171" s="92"/>
      <c r="CG171" s="92"/>
      <c r="CH171" s="92"/>
      <c r="CI171" s="92"/>
      <c r="CJ171" s="91">
        <f t="shared" ref="CJ171:CJ176" si="8">BX171/BJ171</f>
        <v>0.43988335635458142</v>
      </c>
      <c r="CK171" s="91"/>
      <c r="CL171" s="91"/>
      <c r="CM171" s="91"/>
      <c r="CN171" s="91"/>
      <c r="CO171" s="91"/>
      <c r="CP171" s="91"/>
      <c r="CQ171" s="91"/>
      <c r="CR171" s="91"/>
      <c r="CS171" s="91"/>
      <c r="CT171" s="91"/>
      <c r="CU171" s="92"/>
      <c r="CV171" s="92"/>
      <c r="CW171" s="92"/>
      <c r="CX171" s="92"/>
      <c r="CY171" s="92"/>
      <c r="CZ171" s="92"/>
      <c r="DA171" s="92"/>
      <c r="DB171" s="92"/>
      <c r="DC171" s="92"/>
      <c r="DD171" s="92"/>
      <c r="DE171" s="92"/>
      <c r="DF171" s="92"/>
      <c r="DG171" s="92"/>
      <c r="DH171" s="92"/>
      <c r="DI171" s="92"/>
      <c r="DJ171" s="92"/>
      <c r="DK171" s="92">
        <f>SUM(DK172:DX178)</f>
        <v>154599.79999999999</v>
      </c>
      <c r="DL171" s="92"/>
      <c r="DM171" s="92"/>
      <c r="DN171" s="92"/>
      <c r="DO171" s="92"/>
      <c r="DP171" s="92"/>
      <c r="DQ171" s="92"/>
      <c r="DR171" s="92"/>
      <c r="DS171" s="92"/>
      <c r="DT171" s="92"/>
      <c r="DU171" s="92"/>
      <c r="DV171" s="92"/>
      <c r="DW171" s="92"/>
      <c r="DX171" s="92"/>
      <c r="DY171" s="92">
        <f>SUM(DY172:EJ178)</f>
        <v>146125.66999999995</v>
      </c>
      <c r="DZ171" s="92"/>
      <c r="EA171" s="92"/>
      <c r="EB171" s="92"/>
      <c r="EC171" s="92"/>
      <c r="ED171" s="92"/>
      <c r="EE171" s="92"/>
      <c r="EF171" s="92"/>
      <c r="EG171" s="92"/>
      <c r="EH171" s="92"/>
      <c r="EI171" s="92"/>
      <c r="EJ171" s="92"/>
      <c r="EK171" s="91">
        <f t="shared" ref="EK171:EK176" si="9">DY171/DK171</f>
        <v>0.94518666906425475</v>
      </c>
      <c r="EL171" s="91"/>
      <c r="EM171" s="91"/>
      <c r="EN171" s="91"/>
      <c r="EO171" s="91"/>
      <c r="EP171" s="91"/>
      <c r="EQ171" s="91"/>
      <c r="ER171" s="91"/>
      <c r="ES171" s="91"/>
      <c r="ET171" s="91"/>
      <c r="EU171" s="91"/>
      <c r="EV171" s="92"/>
      <c r="EW171" s="92"/>
      <c r="EX171" s="92"/>
      <c r="EY171" s="92"/>
      <c r="EZ171" s="92"/>
      <c r="FA171" s="92"/>
      <c r="FB171" s="92"/>
      <c r="FC171" s="92"/>
      <c r="FD171" s="92"/>
      <c r="FE171" s="92"/>
      <c r="FF171" s="92"/>
      <c r="FG171" s="92"/>
      <c r="FH171" s="92"/>
      <c r="FI171" s="92"/>
      <c r="FJ171" s="92"/>
      <c r="FK171" s="92"/>
      <c r="FL171" s="89"/>
      <c r="FM171" s="89"/>
      <c r="FN171" s="89"/>
      <c r="FO171" s="89"/>
      <c r="FP171" s="89"/>
      <c r="FQ171" s="89"/>
      <c r="FR171" s="89"/>
      <c r="FS171" s="89"/>
      <c r="FT171" s="89"/>
      <c r="FU171" s="89"/>
      <c r="FV171" s="89"/>
      <c r="FW171" s="89"/>
      <c r="FX171" s="89"/>
      <c r="FY171" s="89"/>
      <c r="FZ171" s="89"/>
      <c r="GA171" s="89"/>
      <c r="GB171" s="8"/>
      <c r="GC171" s="8"/>
      <c r="GD171" s="8"/>
      <c r="GE171" s="8"/>
      <c r="GF171" s="8"/>
    </row>
    <row r="172" spans="2:188" ht="15" customHeight="1" x14ac:dyDescent="0.3">
      <c r="B172" s="93"/>
      <c r="C172" s="93"/>
      <c r="D172" s="93"/>
      <c r="E172" s="93"/>
      <c r="F172" s="93"/>
      <c r="G172" s="93"/>
      <c r="H172" s="93"/>
      <c r="I172" s="93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  <c r="AB172" s="93"/>
      <c r="AC172" s="93"/>
      <c r="AD172" s="93"/>
      <c r="AE172" s="93"/>
      <c r="AF172" s="93"/>
      <c r="AG172" s="93"/>
      <c r="AH172" s="93"/>
      <c r="AI172" s="93"/>
      <c r="AJ172" s="93"/>
      <c r="AK172" s="93"/>
      <c r="AL172" s="93"/>
      <c r="AM172" s="93"/>
      <c r="AN172" s="35" t="s">
        <v>70</v>
      </c>
      <c r="AO172" s="35"/>
      <c r="AP172" s="35"/>
      <c r="AQ172" s="35"/>
      <c r="AR172" s="35"/>
      <c r="AS172" s="35"/>
      <c r="AT172" s="35"/>
      <c r="AU172" s="35"/>
      <c r="AV172" s="35"/>
      <c r="AW172" s="35"/>
      <c r="AX172" s="35" t="s">
        <v>89</v>
      </c>
      <c r="AY172" s="35"/>
      <c r="AZ172" s="35"/>
      <c r="BA172" s="35"/>
      <c r="BB172" s="35"/>
      <c r="BC172" s="35"/>
      <c r="BD172" s="35"/>
      <c r="BE172" s="35"/>
      <c r="BF172" s="35"/>
      <c r="BG172" s="35"/>
      <c r="BH172" s="35"/>
      <c r="BI172" s="35"/>
      <c r="BJ172" s="40">
        <v>43318</v>
      </c>
      <c r="BK172" s="40"/>
      <c r="BL172" s="40"/>
      <c r="BM172" s="40"/>
      <c r="BN172" s="40"/>
      <c r="BO172" s="40"/>
      <c r="BP172" s="40"/>
      <c r="BQ172" s="40"/>
      <c r="BR172" s="40"/>
      <c r="BS172" s="40"/>
      <c r="BT172" s="40"/>
      <c r="BU172" s="40"/>
      <c r="BV172" s="40"/>
      <c r="BW172" s="40"/>
      <c r="BX172" s="40">
        <v>16403.02</v>
      </c>
      <c r="BY172" s="40"/>
      <c r="BZ172" s="40"/>
      <c r="CA172" s="40"/>
      <c r="CB172" s="40"/>
      <c r="CC172" s="40"/>
      <c r="CD172" s="40"/>
      <c r="CE172" s="40"/>
      <c r="CF172" s="40"/>
      <c r="CG172" s="40"/>
      <c r="CH172" s="40"/>
      <c r="CI172" s="40"/>
      <c r="CJ172" s="91">
        <f t="shared" si="8"/>
        <v>0.3786652200009234</v>
      </c>
      <c r="CK172" s="91"/>
      <c r="CL172" s="91"/>
      <c r="CM172" s="91"/>
      <c r="CN172" s="91"/>
      <c r="CO172" s="91"/>
      <c r="CP172" s="91"/>
      <c r="CQ172" s="91"/>
      <c r="CR172" s="91"/>
      <c r="CS172" s="91"/>
      <c r="CT172" s="91"/>
      <c r="CU172" s="40">
        <v>100</v>
      </c>
      <c r="CV172" s="40"/>
      <c r="CW172" s="40"/>
      <c r="CX172" s="40"/>
      <c r="CY172" s="40"/>
      <c r="CZ172" s="40"/>
      <c r="DA172" s="40"/>
      <c r="DB172" s="40"/>
      <c r="DC172" s="40"/>
      <c r="DD172" s="40"/>
      <c r="DE172" s="40"/>
      <c r="DF172" s="40"/>
      <c r="DG172" s="40"/>
      <c r="DH172" s="40"/>
      <c r="DI172" s="40"/>
      <c r="DJ172" s="40"/>
      <c r="DK172" s="40">
        <v>50318</v>
      </c>
      <c r="DL172" s="40"/>
      <c r="DM172" s="40"/>
      <c r="DN172" s="40"/>
      <c r="DO172" s="40"/>
      <c r="DP172" s="40"/>
      <c r="DQ172" s="40"/>
      <c r="DR172" s="40"/>
      <c r="DS172" s="40"/>
      <c r="DT172" s="40"/>
      <c r="DU172" s="40"/>
      <c r="DV172" s="40"/>
      <c r="DW172" s="40"/>
      <c r="DX172" s="40"/>
      <c r="DY172" s="40">
        <v>59107.82</v>
      </c>
      <c r="DZ172" s="40"/>
      <c r="EA172" s="40"/>
      <c r="EB172" s="40"/>
      <c r="EC172" s="40"/>
      <c r="ED172" s="40"/>
      <c r="EE172" s="40"/>
      <c r="EF172" s="40"/>
      <c r="EG172" s="40"/>
      <c r="EH172" s="40"/>
      <c r="EI172" s="40"/>
      <c r="EJ172" s="40"/>
      <c r="EK172" s="91">
        <f t="shared" si="9"/>
        <v>1.1746854008505903</v>
      </c>
      <c r="EL172" s="91"/>
      <c r="EM172" s="91"/>
      <c r="EN172" s="91"/>
      <c r="EO172" s="91"/>
      <c r="EP172" s="91"/>
      <c r="EQ172" s="91"/>
      <c r="ER172" s="91"/>
      <c r="ES172" s="91"/>
      <c r="ET172" s="91"/>
      <c r="EU172" s="91"/>
      <c r="EV172" s="40">
        <v>100</v>
      </c>
      <c r="EW172" s="40"/>
      <c r="EX172" s="40"/>
      <c r="EY172" s="40"/>
      <c r="EZ172" s="40"/>
      <c r="FA172" s="40"/>
      <c r="FB172" s="40"/>
      <c r="FC172" s="40"/>
      <c r="FD172" s="40"/>
      <c r="FE172" s="40"/>
      <c r="FF172" s="40"/>
      <c r="FG172" s="40"/>
      <c r="FH172" s="40"/>
      <c r="FI172" s="40"/>
      <c r="FJ172" s="40"/>
      <c r="FK172" s="40"/>
      <c r="FL172" s="35"/>
      <c r="FM172" s="35"/>
      <c r="FN172" s="35"/>
      <c r="FO172" s="35"/>
      <c r="FP172" s="35"/>
      <c r="FQ172" s="35"/>
      <c r="FR172" s="35"/>
      <c r="FS172" s="35"/>
      <c r="FT172" s="35"/>
      <c r="FU172" s="35"/>
      <c r="FV172" s="35"/>
      <c r="FW172" s="35"/>
      <c r="FX172" s="35"/>
      <c r="FY172" s="35"/>
      <c r="FZ172" s="35"/>
      <c r="GA172" s="35"/>
      <c r="GB172" s="6"/>
      <c r="GC172" s="6"/>
      <c r="GD172" s="6">
        <v>4446.3100000000004</v>
      </c>
      <c r="GE172" s="6"/>
      <c r="GF172" s="6"/>
    </row>
    <row r="173" spans="2:188" ht="15" customHeight="1" x14ac:dyDescent="0.3">
      <c r="B173" s="93"/>
      <c r="C173" s="93"/>
      <c r="D173" s="93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  <c r="AB173" s="93"/>
      <c r="AC173" s="93"/>
      <c r="AD173" s="93"/>
      <c r="AE173" s="93"/>
      <c r="AF173" s="93"/>
      <c r="AG173" s="93"/>
      <c r="AH173" s="93"/>
      <c r="AI173" s="93"/>
      <c r="AJ173" s="93"/>
      <c r="AK173" s="93"/>
      <c r="AL173" s="93"/>
      <c r="AM173" s="93"/>
      <c r="AN173" s="35" t="s">
        <v>71</v>
      </c>
      <c r="AO173" s="35"/>
      <c r="AP173" s="35"/>
      <c r="AQ173" s="35"/>
      <c r="AR173" s="35"/>
      <c r="AS173" s="35"/>
      <c r="AT173" s="35"/>
      <c r="AU173" s="35"/>
      <c r="AV173" s="35"/>
      <c r="AW173" s="35"/>
      <c r="AX173" s="35" t="s">
        <v>89</v>
      </c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40">
        <v>4000</v>
      </c>
      <c r="BK173" s="40"/>
      <c r="BL173" s="40"/>
      <c r="BM173" s="40"/>
      <c r="BN173" s="40"/>
      <c r="BO173" s="40"/>
      <c r="BP173" s="40"/>
      <c r="BQ173" s="40"/>
      <c r="BR173" s="40"/>
      <c r="BS173" s="40"/>
      <c r="BT173" s="40"/>
      <c r="BU173" s="40"/>
      <c r="BV173" s="40"/>
      <c r="BW173" s="40"/>
      <c r="BX173" s="40">
        <v>1748.46</v>
      </c>
      <c r="BY173" s="40"/>
      <c r="BZ173" s="40"/>
      <c r="CA173" s="40"/>
      <c r="CB173" s="40"/>
      <c r="CC173" s="40"/>
      <c r="CD173" s="40"/>
      <c r="CE173" s="40"/>
      <c r="CF173" s="40"/>
      <c r="CG173" s="40"/>
      <c r="CH173" s="40"/>
      <c r="CI173" s="40"/>
      <c r="CJ173" s="91">
        <f t="shared" si="8"/>
        <v>0.43711500000000003</v>
      </c>
      <c r="CK173" s="91"/>
      <c r="CL173" s="91"/>
      <c r="CM173" s="91"/>
      <c r="CN173" s="91"/>
      <c r="CO173" s="91"/>
      <c r="CP173" s="91"/>
      <c r="CQ173" s="91"/>
      <c r="CR173" s="91"/>
      <c r="CS173" s="91"/>
      <c r="CT173" s="91"/>
      <c r="CU173" s="40">
        <v>100</v>
      </c>
      <c r="CV173" s="40"/>
      <c r="CW173" s="40"/>
      <c r="CX173" s="40"/>
      <c r="CY173" s="40"/>
      <c r="CZ173" s="40"/>
      <c r="DA173" s="40"/>
      <c r="DB173" s="40"/>
      <c r="DC173" s="40"/>
      <c r="DD173" s="40"/>
      <c r="DE173" s="40"/>
      <c r="DF173" s="40"/>
      <c r="DG173" s="40"/>
      <c r="DH173" s="40"/>
      <c r="DI173" s="40"/>
      <c r="DJ173" s="40"/>
      <c r="DK173" s="40">
        <v>19200</v>
      </c>
      <c r="DL173" s="40"/>
      <c r="DM173" s="40"/>
      <c r="DN173" s="40"/>
      <c r="DO173" s="40"/>
      <c r="DP173" s="40"/>
      <c r="DQ173" s="40"/>
      <c r="DR173" s="40"/>
      <c r="DS173" s="40"/>
      <c r="DT173" s="40"/>
      <c r="DU173" s="40"/>
      <c r="DV173" s="40"/>
      <c r="DW173" s="40"/>
      <c r="DX173" s="40"/>
      <c r="DY173" s="40">
        <v>30378.61</v>
      </c>
      <c r="DZ173" s="40"/>
      <c r="EA173" s="40"/>
      <c r="EB173" s="40"/>
      <c r="EC173" s="40"/>
      <c r="ED173" s="40"/>
      <c r="EE173" s="40"/>
      <c r="EF173" s="40"/>
      <c r="EG173" s="40"/>
      <c r="EH173" s="40"/>
      <c r="EI173" s="40"/>
      <c r="EJ173" s="40"/>
      <c r="EK173" s="91">
        <f t="shared" si="9"/>
        <v>1.5822192708333334</v>
      </c>
      <c r="EL173" s="91"/>
      <c r="EM173" s="91"/>
      <c r="EN173" s="91"/>
      <c r="EO173" s="91"/>
      <c r="EP173" s="91"/>
      <c r="EQ173" s="91"/>
      <c r="ER173" s="91"/>
      <c r="ES173" s="91"/>
      <c r="ET173" s="91"/>
      <c r="EU173" s="91"/>
      <c r="EV173" s="40">
        <v>100</v>
      </c>
      <c r="EW173" s="40"/>
      <c r="EX173" s="40"/>
      <c r="EY173" s="40"/>
      <c r="EZ173" s="40"/>
      <c r="FA173" s="40"/>
      <c r="FB173" s="40"/>
      <c r="FC173" s="40"/>
      <c r="FD173" s="40"/>
      <c r="FE173" s="40"/>
      <c r="FF173" s="40"/>
      <c r="FG173" s="40"/>
      <c r="FH173" s="40"/>
      <c r="FI173" s="40"/>
      <c r="FJ173" s="40"/>
      <c r="FK173" s="40"/>
      <c r="FL173" s="35"/>
      <c r="FM173" s="35"/>
      <c r="FN173" s="35"/>
      <c r="FO173" s="35"/>
      <c r="FP173" s="35"/>
      <c r="FQ173" s="35"/>
      <c r="FR173" s="35"/>
      <c r="FS173" s="35"/>
      <c r="FT173" s="35"/>
      <c r="FU173" s="35"/>
      <c r="FV173" s="35"/>
      <c r="FW173" s="35"/>
      <c r="FX173" s="35"/>
      <c r="FY173" s="35"/>
      <c r="FZ173" s="35"/>
      <c r="GA173" s="35"/>
      <c r="GB173" s="6"/>
      <c r="GC173" s="6"/>
      <c r="GD173" s="6">
        <v>0</v>
      </c>
      <c r="GE173" s="6"/>
      <c r="GF173" s="6"/>
    </row>
    <row r="174" spans="2:188" ht="15" customHeight="1" x14ac:dyDescent="0.3">
      <c r="B174" s="93"/>
      <c r="C174" s="93"/>
      <c r="D174" s="93"/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  <c r="AN174" s="35" t="s">
        <v>72</v>
      </c>
      <c r="AO174" s="35"/>
      <c r="AP174" s="35"/>
      <c r="AQ174" s="35"/>
      <c r="AR174" s="35"/>
      <c r="AS174" s="35"/>
      <c r="AT174" s="35"/>
      <c r="AU174" s="35"/>
      <c r="AV174" s="35"/>
      <c r="AW174" s="35"/>
      <c r="AX174" s="35" t="s">
        <v>89</v>
      </c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40">
        <v>18133</v>
      </c>
      <c r="BK174" s="40"/>
      <c r="BL174" s="40"/>
      <c r="BM174" s="40"/>
      <c r="BN174" s="40"/>
      <c r="BO174" s="40"/>
      <c r="BP174" s="40"/>
      <c r="BQ174" s="40"/>
      <c r="BR174" s="40"/>
      <c r="BS174" s="40"/>
      <c r="BT174" s="40"/>
      <c r="BU174" s="40"/>
      <c r="BV174" s="40"/>
      <c r="BW174" s="40"/>
      <c r="BX174" s="40">
        <v>11061.2</v>
      </c>
      <c r="BY174" s="40"/>
      <c r="BZ174" s="40"/>
      <c r="CA174" s="40"/>
      <c r="CB174" s="40"/>
      <c r="CC174" s="40"/>
      <c r="CD174" s="40"/>
      <c r="CE174" s="40"/>
      <c r="CF174" s="40"/>
      <c r="CG174" s="40"/>
      <c r="CH174" s="40"/>
      <c r="CI174" s="40"/>
      <c r="CJ174" s="91">
        <f t="shared" si="8"/>
        <v>0.61000386036508025</v>
      </c>
      <c r="CK174" s="91"/>
      <c r="CL174" s="91"/>
      <c r="CM174" s="91"/>
      <c r="CN174" s="91"/>
      <c r="CO174" s="91"/>
      <c r="CP174" s="91"/>
      <c r="CQ174" s="91"/>
      <c r="CR174" s="91"/>
      <c r="CS174" s="91"/>
      <c r="CT174" s="91"/>
      <c r="CU174" s="40">
        <v>100</v>
      </c>
      <c r="CV174" s="40"/>
      <c r="CW174" s="40"/>
      <c r="CX174" s="40"/>
      <c r="CY174" s="40"/>
      <c r="CZ174" s="40"/>
      <c r="DA174" s="40"/>
      <c r="DB174" s="40"/>
      <c r="DC174" s="40"/>
      <c r="DD174" s="40"/>
      <c r="DE174" s="40"/>
      <c r="DF174" s="40"/>
      <c r="DG174" s="40"/>
      <c r="DH174" s="40"/>
      <c r="DI174" s="40"/>
      <c r="DJ174" s="40"/>
      <c r="DK174" s="40">
        <v>33142</v>
      </c>
      <c r="DL174" s="40"/>
      <c r="DM174" s="40"/>
      <c r="DN174" s="40"/>
      <c r="DO174" s="40"/>
      <c r="DP174" s="40"/>
      <c r="DQ174" s="40"/>
      <c r="DR174" s="40"/>
      <c r="DS174" s="40"/>
      <c r="DT174" s="40"/>
      <c r="DU174" s="40"/>
      <c r="DV174" s="40"/>
      <c r="DW174" s="40"/>
      <c r="DX174" s="40"/>
      <c r="DY174" s="40">
        <v>21749.45</v>
      </c>
      <c r="DZ174" s="40"/>
      <c r="EA174" s="40"/>
      <c r="EB174" s="40"/>
      <c r="EC174" s="40"/>
      <c r="ED174" s="40"/>
      <c r="EE174" s="40"/>
      <c r="EF174" s="40"/>
      <c r="EG174" s="40"/>
      <c r="EH174" s="40"/>
      <c r="EI174" s="40"/>
      <c r="EJ174" s="40"/>
      <c r="EK174" s="91">
        <f t="shared" si="9"/>
        <v>0.65625037716492673</v>
      </c>
      <c r="EL174" s="91"/>
      <c r="EM174" s="91"/>
      <c r="EN174" s="91"/>
      <c r="EO174" s="91"/>
      <c r="EP174" s="91"/>
      <c r="EQ174" s="91"/>
      <c r="ER174" s="91"/>
      <c r="ES174" s="91"/>
      <c r="ET174" s="91"/>
      <c r="EU174" s="91"/>
      <c r="EV174" s="40">
        <v>100</v>
      </c>
      <c r="EW174" s="40"/>
      <c r="EX174" s="40"/>
      <c r="EY174" s="40"/>
      <c r="EZ174" s="40"/>
      <c r="FA174" s="40"/>
      <c r="FB174" s="40"/>
      <c r="FC174" s="40"/>
      <c r="FD174" s="40"/>
      <c r="FE174" s="40"/>
      <c r="FF174" s="40"/>
      <c r="FG174" s="40"/>
      <c r="FH174" s="40"/>
      <c r="FI174" s="40"/>
      <c r="FJ174" s="40"/>
      <c r="FK174" s="40"/>
      <c r="FL174" s="35"/>
      <c r="FM174" s="35"/>
      <c r="FN174" s="35"/>
      <c r="FO174" s="35"/>
      <c r="FP174" s="35"/>
      <c r="FQ174" s="35"/>
      <c r="FR174" s="35"/>
      <c r="FS174" s="35"/>
      <c r="FT174" s="35"/>
      <c r="FU174" s="35"/>
      <c r="FV174" s="35"/>
      <c r="FW174" s="35"/>
      <c r="FX174" s="35"/>
      <c r="FY174" s="35"/>
      <c r="FZ174" s="35"/>
      <c r="GA174" s="35"/>
      <c r="GB174" s="6"/>
      <c r="GC174" s="6"/>
      <c r="GD174" s="6">
        <v>7689.14</v>
      </c>
      <c r="GE174" s="6"/>
      <c r="GF174" s="6"/>
    </row>
    <row r="175" spans="2:188" ht="15" customHeight="1" x14ac:dyDescent="0.3">
      <c r="B175" s="93"/>
      <c r="C175" s="93"/>
      <c r="D175" s="93"/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93"/>
      <c r="AL175" s="93"/>
      <c r="AM175" s="93"/>
      <c r="AN175" s="35" t="s">
        <v>73</v>
      </c>
      <c r="AO175" s="35"/>
      <c r="AP175" s="35"/>
      <c r="AQ175" s="35"/>
      <c r="AR175" s="35"/>
      <c r="AS175" s="35"/>
      <c r="AT175" s="35"/>
      <c r="AU175" s="35"/>
      <c r="AV175" s="35"/>
      <c r="AW175" s="35"/>
      <c r="AX175" s="35" t="s">
        <v>89</v>
      </c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40">
        <v>10540</v>
      </c>
      <c r="BK175" s="40"/>
      <c r="BL175" s="40"/>
      <c r="BM175" s="40"/>
      <c r="BN175" s="40"/>
      <c r="BO175" s="40"/>
      <c r="BP175" s="40"/>
      <c r="BQ175" s="40"/>
      <c r="BR175" s="40"/>
      <c r="BS175" s="40"/>
      <c r="BT175" s="40"/>
      <c r="BU175" s="40"/>
      <c r="BV175" s="40"/>
      <c r="BW175" s="40"/>
      <c r="BX175" s="40">
        <v>4950.84</v>
      </c>
      <c r="BY175" s="40"/>
      <c r="BZ175" s="40"/>
      <c r="CA175" s="40"/>
      <c r="CB175" s="40"/>
      <c r="CC175" s="40"/>
      <c r="CD175" s="40"/>
      <c r="CE175" s="40"/>
      <c r="CF175" s="40"/>
      <c r="CG175" s="40"/>
      <c r="CH175" s="40"/>
      <c r="CI175" s="40"/>
      <c r="CJ175" s="91">
        <f t="shared" si="8"/>
        <v>0.46971916508538902</v>
      </c>
      <c r="CK175" s="91"/>
      <c r="CL175" s="91"/>
      <c r="CM175" s="91"/>
      <c r="CN175" s="91"/>
      <c r="CO175" s="91"/>
      <c r="CP175" s="91"/>
      <c r="CQ175" s="91"/>
      <c r="CR175" s="91"/>
      <c r="CS175" s="91"/>
      <c r="CT175" s="91"/>
      <c r="CU175" s="40">
        <v>100</v>
      </c>
      <c r="CV175" s="40"/>
      <c r="CW175" s="40"/>
      <c r="CX175" s="40"/>
      <c r="CY175" s="40"/>
      <c r="CZ175" s="40"/>
      <c r="DA175" s="40"/>
      <c r="DB175" s="40"/>
      <c r="DC175" s="40"/>
      <c r="DD175" s="40"/>
      <c r="DE175" s="40"/>
      <c r="DF175" s="40"/>
      <c r="DG175" s="40"/>
      <c r="DH175" s="40"/>
      <c r="DI175" s="40"/>
      <c r="DJ175" s="40"/>
      <c r="DK175" s="40">
        <v>36540</v>
      </c>
      <c r="DL175" s="40"/>
      <c r="DM175" s="40"/>
      <c r="DN175" s="40"/>
      <c r="DO175" s="40"/>
      <c r="DP175" s="40"/>
      <c r="DQ175" s="40"/>
      <c r="DR175" s="40"/>
      <c r="DS175" s="40"/>
      <c r="DT175" s="40"/>
      <c r="DU175" s="40"/>
      <c r="DV175" s="40"/>
      <c r="DW175" s="40"/>
      <c r="DX175" s="40"/>
      <c r="DY175" s="40">
        <v>20938.189999999999</v>
      </c>
      <c r="DZ175" s="40"/>
      <c r="EA175" s="40"/>
      <c r="EB175" s="40"/>
      <c r="EC175" s="40"/>
      <c r="ED175" s="40"/>
      <c r="EE175" s="40"/>
      <c r="EF175" s="40"/>
      <c r="EG175" s="40"/>
      <c r="EH175" s="40"/>
      <c r="EI175" s="40"/>
      <c r="EJ175" s="40"/>
      <c r="EK175" s="91">
        <f t="shared" si="9"/>
        <v>0.57302107279693482</v>
      </c>
      <c r="EL175" s="91"/>
      <c r="EM175" s="91"/>
      <c r="EN175" s="91"/>
      <c r="EO175" s="91"/>
      <c r="EP175" s="91"/>
      <c r="EQ175" s="91"/>
      <c r="ER175" s="91"/>
      <c r="ES175" s="91"/>
      <c r="ET175" s="91"/>
      <c r="EU175" s="91"/>
      <c r="EV175" s="40">
        <v>100</v>
      </c>
      <c r="EW175" s="40"/>
      <c r="EX175" s="40"/>
      <c r="EY175" s="40"/>
      <c r="EZ175" s="40"/>
      <c r="FA175" s="40"/>
      <c r="FB175" s="40"/>
      <c r="FC175" s="40"/>
      <c r="FD175" s="40"/>
      <c r="FE175" s="40"/>
      <c r="FF175" s="40"/>
      <c r="FG175" s="40"/>
      <c r="FH175" s="40"/>
      <c r="FI175" s="40"/>
      <c r="FJ175" s="40"/>
      <c r="FK175" s="40"/>
      <c r="FL175" s="35"/>
      <c r="FM175" s="35"/>
      <c r="FN175" s="35"/>
      <c r="FO175" s="35"/>
      <c r="FP175" s="35"/>
      <c r="FQ175" s="35"/>
      <c r="FR175" s="35"/>
      <c r="FS175" s="35"/>
      <c r="FT175" s="35"/>
      <c r="FU175" s="35"/>
      <c r="FV175" s="35"/>
      <c r="FW175" s="35"/>
      <c r="FX175" s="35"/>
      <c r="FY175" s="35"/>
      <c r="FZ175" s="35"/>
      <c r="GA175" s="35"/>
      <c r="GB175" s="6"/>
      <c r="GC175" s="6"/>
      <c r="GD175" s="6">
        <v>11757.54</v>
      </c>
      <c r="GE175" s="6"/>
      <c r="GF175" s="6"/>
    </row>
    <row r="176" spans="2:188" ht="15" customHeight="1" x14ac:dyDescent="0.3">
      <c r="B176" s="93"/>
      <c r="C176" s="93"/>
      <c r="D176" s="93"/>
      <c r="E176" s="93"/>
      <c r="F176" s="93"/>
      <c r="G176" s="93"/>
      <c r="H176" s="93"/>
      <c r="I176" s="93"/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  <c r="AB176" s="93"/>
      <c r="AC176" s="93"/>
      <c r="AD176" s="93"/>
      <c r="AE176" s="93"/>
      <c r="AF176" s="93"/>
      <c r="AG176" s="93"/>
      <c r="AH176" s="93"/>
      <c r="AI176" s="93"/>
      <c r="AJ176" s="93"/>
      <c r="AK176" s="93"/>
      <c r="AL176" s="93"/>
      <c r="AM176" s="93"/>
      <c r="AN176" s="35" t="s">
        <v>74</v>
      </c>
      <c r="AO176" s="35"/>
      <c r="AP176" s="35"/>
      <c r="AQ176" s="35"/>
      <c r="AR176" s="35"/>
      <c r="AS176" s="35"/>
      <c r="AT176" s="35"/>
      <c r="AU176" s="35"/>
      <c r="AV176" s="35"/>
      <c r="AW176" s="35"/>
      <c r="AX176" s="35" t="s">
        <v>89</v>
      </c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40">
        <v>2000</v>
      </c>
      <c r="BK176" s="40"/>
      <c r="BL176" s="4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>
        <v>1184.75</v>
      </c>
      <c r="BY176" s="40"/>
      <c r="BZ176" s="40"/>
      <c r="CA176" s="40"/>
      <c r="CB176" s="40"/>
      <c r="CC176" s="40"/>
      <c r="CD176" s="40"/>
      <c r="CE176" s="40"/>
      <c r="CF176" s="40"/>
      <c r="CG176" s="40"/>
      <c r="CH176" s="40"/>
      <c r="CI176" s="40"/>
      <c r="CJ176" s="91">
        <f t="shared" si="8"/>
        <v>0.59237499999999998</v>
      </c>
      <c r="CK176" s="91"/>
      <c r="CL176" s="91"/>
      <c r="CM176" s="91"/>
      <c r="CN176" s="91"/>
      <c r="CO176" s="91"/>
      <c r="CP176" s="91"/>
      <c r="CQ176" s="91"/>
      <c r="CR176" s="91"/>
      <c r="CS176" s="91"/>
      <c r="CT176" s="91"/>
      <c r="CU176" s="40">
        <v>100</v>
      </c>
      <c r="CV176" s="40"/>
      <c r="CW176" s="40"/>
      <c r="CX176" s="40"/>
      <c r="CY176" s="40"/>
      <c r="CZ176" s="40"/>
      <c r="DA176" s="40"/>
      <c r="DB176" s="40"/>
      <c r="DC176" s="40"/>
      <c r="DD176" s="40"/>
      <c r="DE176" s="40"/>
      <c r="DF176" s="40"/>
      <c r="DG176" s="40"/>
      <c r="DH176" s="40"/>
      <c r="DI176" s="40"/>
      <c r="DJ176" s="40"/>
      <c r="DK176" s="40">
        <v>4000</v>
      </c>
      <c r="DL176" s="40"/>
      <c r="DM176" s="40"/>
      <c r="DN176" s="40"/>
      <c r="DO176" s="40"/>
      <c r="DP176" s="40"/>
      <c r="DQ176" s="40"/>
      <c r="DR176" s="40"/>
      <c r="DS176" s="40"/>
      <c r="DT176" s="40"/>
      <c r="DU176" s="40"/>
      <c r="DV176" s="40"/>
      <c r="DW176" s="40"/>
      <c r="DX176" s="40"/>
      <c r="DY176" s="40">
        <v>3183.33</v>
      </c>
      <c r="DZ176" s="40"/>
      <c r="EA176" s="40"/>
      <c r="EB176" s="40"/>
      <c r="EC176" s="40"/>
      <c r="ED176" s="40"/>
      <c r="EE176" s="40"/>
      <c r="EF176" s="40"/>
      <c r="EG176" s="40"/>
      <c r="EH176" s="40"/>
      <c r="EI176" s="40"/>
      <c r="EJ176" s="40"/>
      <c r="EK176" s="91">
        <f t="shared" si="9"/>
        <v>0.79583249999999994</v>
      </c>
      <c r="EL176" s="91"/>
      <c r="EM176" s="91"/>
      <c r="EN176" s="91"/>
      <c r="EO176" s="91"/>
      <c r="EP176" s="91"/>
      <c r="EQ176" s="91"/>
      <c r="ER176" s="91"/>
      <c r="ES176" s="91"/>
      <c r="ET176" s="91"/>
      <c r="EU176" s="91"/>
      <c r="EV176" s="40">
        <v>100</v>
      </c>
      <c r="EW176" s="40"/>
      <c r="EX176" s="40"/>
      <c r="EY176" s="40"/>
      <c r="EZ176" s="40"/>
      <c r="FA176" s="40"/>
      <c r="FB176" s="40"/>
      <c r="FC176" s="40"/>
      <c r="FD176" s="40"/>
      <c r="FE176" s="40"/>
      <c r="FF176" s="40"/>
      <c r="FG176" s="40"/>
      <c r="FH176" s="40"/>
      <c r="FI176" s="40"/>
      <c r="FJ176" s="40"/>
      <c r="FK176" s="40"/>
      <c r="FL176" s="35"/>
      <c r="FM176" s="35"/>
      <c r="FN176" s="35"/>
      <c r="FO176" s="35"/>
      <c r="FP176" s="35"/>
      <c r="FQ176" s="35"/>
      <c r="FR176" s="35"/>
      <c r="FS176" s="35"/>
      <c r="FT176" s="35"/>
      <c r="FU176" s="35"/>
      <c r="FV176" s="35"/>
      <c r="FW176" s="35"/>
      <c r="FX176" s="35"/>
      <c r="FY176" s="35"/>
      <c r="FZ176" s="35"/>
      <c r="GA176" s="35"/>
      <c r="GB176" s="6"/>
      <c r="GC176" s="6"/>
      <c r="GD176" s="6">
        <v>1465.15</v>
      </c>
      <c r="GE176" s="6"/>
      <c r="GF176" s="6"/>
    </row>
    <row r="177" spans="2:188" ht="15" customHeight="1" x14ac:dyDescent="0.3"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35" t="s">
        <v>75</v>
      </c>
      <c r="AO177" s="35"/>
      <c r="AP177" s="35"/>
      <c r="AQ177" s="35"/>
      <c r="AR177" s="35"/>
      <c r="AS177" s="35"/>
      <c r="AT177" s="35"/>
      <c r="AU177" s="35"/>
      <c r="AV177" s="35"/>
      <c r="AW177" s="35"/>
      <c r="AX177" s="35" t="s">
        <v>89</v>
      </c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40">
        <v>2892</v>
      </c>
      <c r="BK177" s="40"/>
      <c r="BL177" s="4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  <c r="BZ177" s="40"/>
      <c r="CA177" s="40"/>
      <c r="CB177" s="40"/>
      <c r="CC177" s="40"/>
      <c r="CD177" s="40"/>
      <c r="CE177" s="40"/>
      <c r="CF177" s="40"/>
      <c r="CG177" s="40"/>
      <c r="CH177" s="40"/>
      <c r="CI177" s="40"/>
      <c r="CJ177" s="91">
        <f t="shared" ref="CJ177" si="10">BX177/BJ177</f>
        <v>0</v>
      </c>
      <c r="CK177" s="91"/>
      <c r="CL177" s="91"/>
      <c r="CM177" s="91"/>
      <c r="CN177" s="91"/>
      <c r="CO177" s="91"/>
      <c r="CP177" s="91"/>
      <c r="CQ177" s="91"/>
      <c r="CR177" s="91"/>
      <c r="CS177" s="91"/>
      <c r="CT177" s="91"/>
      <c r="CU177" s="40">
        <v>100</v>
      </c>
      <c r="CV177" s="40"/>
      <c r="CW177" s="40"/>
      <c r="CX177" s="40"/>
      <c r="CY177" s="40"/>
      <c r="CZ177" s="40"/>
      <c r="DA177" s="40"/>
      <c r="DB177" s="40"/>
      <c r="DC177" s="40"/>
      <c r="DD177" s="40"/>
      <c r="DE177" s="40"/>
      <c r="DF177" s="40"/>
      <c r="DG177" s="40"/>
      <c r="DH177" s="40"/>
      <c r="DI177" s="40"/>
      <c r="DJ177" s="40"/>
      <c r="DK177" s="40">
        <v>3592</v>
      </c>
      <c r="DL177" s="40"/>
      <c r="DM177" s="40"/>
      <c r="DN177" s="40"/>
      <c r="DO177" s="40"/>
      <c r="DP177" s="40"/>
      <c r="DQ177" s="40"/>
      <c r="DR177" s="40"/>
      <c r="DS177" s="40"/>
      <c r="DT177" s="40"/>
      <c r="DU177" s="40"/>
      <c r="DV177" s="40"/>
      <c r="DW177" s="40"/>
      <c r="DX177" s="40"/>
      <c r="DY177" s="40"/>
      <c r="DZ177" s="40"/>
      <c r="EA177" s="40"/>
      <c r="EB177" s="40"/>
      <c r="EC177" s="40"/>
      <c r="ED177" s="40"/>
      <c r="EE177" s="40"/>
      <c r="EF177" s="40"/>
      <c r="EG177" s="40"/>
      <c r="EH177" s="40"/>
      <c r="EI177" s="40"/>
      <c r="EJ177" s="40"/>
      <c r="EK177" s="91">
        <f t="shared" ref="EK177:EK178" si="11">DY177/DK177</f>
        <v>0</v>
      </c>
      <c r="EL177" s="91"/>
      <c r="EM177" s="91"/>
      <c r="EN177" s="91"/>
      <c r="EO177" s="91"/>
      <c r="EP177" s="91"/>
      <c r="EQ177" s="91"/>
      <c r="ER177" s="91"/>
      <c r="ES177" s="91"/>
      <c r="ET177" s="91"/>
      <c r="EU177" s="91"/>
      <c r="EV177" s="40">
        <v>100</v>
      </c>
      <c r="EW177" s="40"/>
      <c r="EX177" s="40"/>
      <c r="EY177" s="40"/>
      <c r="EZ177" s="40"/>
      <c r="FA177" s="40"/>
      <c r="FB177" s="40"/>
      <c r="FC177" s="40"/>
      <c r="FD177" s="40"/>
      <c r="FE177" s="40"/>
      <c r="FF177" s="40"/>
      <c r="FG177" s="40"/>
      <c r="FH177" s="40"/>
      <c r="FI177" s="40"/>
      <c r="FJ177" s="40"/>
      <c r="FK177" s="40"/>
      <c r="FL177" s="35"/>
      <c r="FM177" s="35"/>
      <c r="FN177" s="35"/>
      <c r="FO177" s="35"/>
      <c r="FP177" s="35"/>
      <c r="FQ177" s="35"/>
      <c r="FR177" s="35"/>
      <c r="FS177" s="35"/>
      <c r="FT177" s="35"/>
      <c r="FU177" s="35"/>
      <c r="FV177" s="35"/>
      <c r="FW177" s="35"/>
      <c r="FX177" s="35"/>
      <c r="FY177" s="35"/>
      <c r="FZ177" s="35"/>
      <c r="GA177" s="35"/>
      <c r="GB177" s="6"/>
      <c r="GC177" s="6"/>
      <c r="GD177" s="6">
        <v>0</v>
      </c>
      <c r="GE177" s="6"/>
      <c r="GF177" s="6"/>
    </row>
    <row r="178" spans="2:188" ht="27" customHeight="1" x14ac:dyDescent="0.3"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35" t="s">
        <v>76</v>
      </c>
      <c r="AO178" s="35"/>
      <c r="AP178" s="35"/>
      <c r="AQ178" s="35"/>
      <c r="AR178" s="35"/>
      <c r="AS178" s="35"/>
      <c r="AT178" s="35"/>
      <c r="AU178" s="35"/>
      <c r="AV178" s="35"/>
      <c r="AW178" s="35"/>
      <c r="AX178" s="35" t="s">
        <v>89</v>
      </c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40">
        <v>2807.8</v>
      </c>
      <c r="BK178" s="40"/>
      <c r="BL178" s="4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>
        <v>1465.92</v>
      </c>
      <c r="BY178" s="40"/>
      <c r="BZ178" s="40"/>
      <c r="CA178" s="40"/>
      <c r="CB178" s="40"/>
      <c r="CC178" s="40"/>
      <c r="CD178" s="40"/>
      <c r="CE178" s="40"/>
      <c r="CF178" s="40"/>
      <c r="CG178" s="40"/>
      <c r="CH178" s="40"/>
      <c r="CI178" s="40"/>
      <c r="CJ178" s="91">
        <f t="shared" ref="CJ178" si="12">BX178/BJ178</f>
        <v>0.52208846783958973</v>
      </c>
      <c r="CK178" s="91"/>
      <c r="CL178" s="91"/>
      <c r="CM178" s="91"/>
      <c r="CN178" s="91"/>
      <c r="CO178" s="91"/>
      <c r="CP178" s="91"/>
      <c r="CQ178" s="91"/>
      <c r="CR178" s="91"/>
      <c r="CS178" s="91"/>
      <c r="CT178" s="91"/>
      <c r="CU178" s="40">
        <v>100</v>
      </c>
      <c r="CV178" s="40"/>
      <c r="CW178" s="40"/>
      <c r="CX178" s="40"/>
      <c r="CY178" s="40"/>
      <c r="CZ178" s="40"/>
      <c r="DA178" s="40"/>
      <c r="DB178" s="40"/>
      <c r="DC178" s="40"/>
      <c r="DD178" s="40"/>
      <c r="DE178" s="40"/>
      <c r="DF178" s="40"/>
      <c r="DG178" s="40"/>
      <c r="DH178" s="40"/>
      <c r="DI178" s="40"/>
      <c r="DJ178" s="40"/>
      <c r="DK178" s="40">
        <v>7807.8</v>
      </c>
      <c r="DL178" s="40"/>
      <c r="DM178" s="40"/>
      <c r="DN178" s="40"/>
      <c r="DO178" s="40"/>
      <c r="DP178" s="40"/>
      <c r="DQ178" s="40"/>
      <c r="DR178" s="40"/>
      <c r="DS178" s="40"/>
      <c r="DT178" s="40"/>
      <c r="DU178" s="40"/>
      <c r="DV178" s="40"/>
      <c r="DW178" s="40"/>
      <c r="DX178" s="40"/>
      <c r="DY178" s="40">
        <v>10768.27</v>
      </c>
      <c r="DZ178" s="40"/>
      <c r="EA178" s="40"/>
      <c r="EB178" s="40"/>
      <c r="EC178" s="40"/>
      <c r="ED178" s="40"/>
      <c r="EE178" s="40"/>
      <c r="EF178" s="40"/>
      <c r="EG178" s="40"/>
      <c r="EH178" s="40"/>
      <c r="EI178" s="40"/>
      <c r="EJ178" s="40"/>
      <c r="EK178" s="91">
        <f t="shared" si="11"/>
        <v>1.379168267629806</v>
      </c>
      <c r="EL178" s="91"/>
      <c r="EM178" s="91"/>
      <c r="EN178" s="91"/>
      <c r="EO178" s="91"/>
      <c r="EP178" s="91"/>
      <c r="EQ178" s="91"/>
      <c r="ER178" s="91"/>
      <c r="ES178" s="91"/>
      <c r="ET178" s="91"/>
      <c r="EU178" s="91"/>
      <c r="EV178" s="40">
        <v>100</v>
      </c>
      <c r="EW178" s="40"/>
      <c r="EX178" s="40"/>
      <c r="EY178" s="40"/>
      <c r="EZ178" s="40"/>
      <c r="FA178" s="40"/>
      <c r="FB178" s="40"/>
      <c r="FC178" s="40"/>
      <c r="FD178" s="40"/>
      <c r="FE178" s="40"/>
      <c r="FF178" s="40"/>
      <c r="FG178" s="40"/>
      <c r="FH178" s="40"/>
      <c r="FI178" s="40"/>
      <c r="FJ178" s="40"/>
      <c r="FK178" s="40"/>
      <c r="FL178" s="35"/>
      <c r="FM178" s="35"/>
      <c r="FN178" s="35"/>
      <c r="FO178" s="35"/>
      <c r="FP178" s="35"/>
      <c r="FQ178" s="35"/>
      <c r="FR178" s="35"/>
      <c r="FS178" s="35"/>
      <c r="FT178" s="35"/>
      <c r="FU178" s="35"/>
      <c r="FV178" s="35"/>
      <c r="FW178" s="35"/>
      <c r="FX178" s="35"/>
      <c r="FY178" s="35"/>
      <c r="FZ178" s="35"/>
      <c r="GA178" s="35"/>
      <c r="GB178" s="6"/>
      <c r="GC178" s="6"/>
      <c r="GD178" s="6">
        <v>5007.6400000000003</v>
      </c>
      <c r="GE178" s="6"/>
      <c r="GF178" s="6"/>
    </row>
    <row r="179" spans="2:188" s="11" customFormat="1" ht="39" customHeight="1" x14ac:dyDescent="0.3">
      <c r="B179" s="94" t="s">
        <v>77</v>
      </c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  <c r="AB179" s="94"/>
      <c r="AC179" s="94"/>
      <c r="AD179" s="94"/>
      <c r="AE179" s="94"/>
      <c r="AF179" s="94"/>
      <c r="AG179" s="94"/>
      <c r="AH179" s="94"/>
      <c r="AI179" s="94"/>
      <c r="AJ179" s="94"/>
      <c r="AK179" s="94"/>
      <c r="AL179" s="94"/>
      <c r="AM179" s="94"/>
      <c r="AN179" s="89" t="s">
        <v>78</v>
      </c>
      <c r="AO179" s="89"/>
      <c r="AP179" s="89"/>
      <c r="AQ179" s="89"/>
      <c r="AR179" s="89"/>
      <c r="AS179" s="89"/>
      <c r="AT179" s="89"/>
      <c r="AU179" s="89"/>
      <c r="AV179" s="89"/>
      <c r="AW179" s="89"/>
      <c r="AX179" s="35" t="s">
        <v>89</v>
      </c>
      <c r="AY179" s="35"/>
      <c r="AZ179" s="35"/>
      <c r="BA179" s="35"/>
      <c r="BB179" s="35"/>
      <c r="BC179" s="35"/>
      <c r="BD179" s="35"/>
      <c r="BE179" s="35"/>
      <c r="BF179" s="35"/>
      <c r="BG179" s="35"/>
      <c r="BH179" s="35"/>
      <c r="BI179" s="35"/>
      <c r="BJ179" s="40"/>
      <c r="BK179" s="40"/>
      <c r="BL179" s="40"/>
      <c r="BM179" s="40"/>
      <c r="BN179" s="40"/>
      <c r="BO179" s="40"/>
      <c r="BP179" s="40"/>
      <c r="BQ179" s="40"/>
      <c r="BR179" s="40"/>
      <c r="BS179" s="40"/>
      <c r="BT179" s="40"/>
      <c r="BU179" s="40"/>
      <c r="BV179" s="40"/>
      <c r="BW179" s="40"/>
      <c r="BX179" s="40"/>
      <c r="BY179" s="40"/>
      <c r="BZ179" s="40"/>
      <c r="CA179" s="40"/>
      <c r="CB179" s="40"/>
      <c r="CC179" s="40"/>
      <c r="CD179" s="40"/>
      <c r="CE179" s="40"/>
      <c r="CF179" s="40"/>
      <c r="CG179" s="40"/>
      <c r="CH179" s="40"/>
      <c r="CI179" s="40"/>
      <c r="CJ179" s="91" t="e">
        <f>BX179/BJ179</f>
        <v>#DIV/0!</v>
      </c>
      <c r="CK179" s="91"/>
      <c r="CL179" s="91"/>
      <c r="CM179" s="91"/>
      <c r="CN179" s="91"/>
      <c r="CO179" s="91"/>
      <c r="CP179" s="91"/>
      <c r="CQ179" s="91"/>
      <c r="CR179" s="91"/>
      <c r="CS179" s="91"/>
      <c r="CT179" s="91"/>
      <c r="CU179" s="40"/>
      <c r="CV179" s="40"/>
      <c r="CW179" s="40"/>
      <c r="CX179" s="40"/>
      <c r="CY179" s="40"/>
      <c r="CZ179" s="40"/>
      <c r="DA179" s="40"/>
      <c r="DB179" s="40"/>
      <c r="DC179" s="40"/>
      <c r="DD179" s="40"/>
      <c r="DE179" s="40"/>
      <c r="DF179" s="40"/>
      <c r="DG179" s="40"/>
      <c r="DH179" s="40"/>
      <c r="DI179" s="40"/>
      <c r="DJ179" s="40"/>
      <c r="DK179" s="40">
        <v>1000</v>
      </c>
      <c r="DL179" s="40"/>
      <c r="DM179" s="40"/>
      <c r="DN179" s="40"/>
      <c r="DO179" s="40"/>
      <c r="DP179" s="40"/>
      <c r="DQ179" s="40"/>
      <c r="DR179" s="40"/>
      <c r="DS179" s="40"/>
      <c r="DT179" s="40"/>
      <c r="DU179" s="40"/>
      <c r="DV179" s="40"/>
      <c r="DW179" s="40"/>
      <c r="DX179" s="40"/>
      <c r="DY179" s="40">
        <v>9793.4</v>
      </c>
      <c r="DZ179" s="40"/>
      <c r="EA179" s="40"/>
      <c r="EB179" s="40"/>
      <c r="EC179" s="40"/>
      <c r="ED179" s="40"/>
      <c r="EE179" s="40"/>
      <c r="EF179" s="40"/>
      <c r="EG179" s="40"/>
      <c r="EH179" s="40"/>
      <c r="EI179" s="40"/>
      <c r="EJ179" s="40"/>
      <c r="EK179" s="91">
        <f>DY179/DK179</f>
        <v>9.7934000000000001</v>
      </c>
      <c r="EL179" s="91"/>
      <c r="EM179" s="91"/>
      <c r="EN179" s="91"/>
      <c r="EO179" s="91"/>
      <c r="EP179" s="91"/>
      <c r="EQ179" s="91"/>
      <c r="ER179" s="91"/>
      <c r="ES179" s="91"/>
      <c r="ET179" s="91"/>
      <c r="EU179" s="91"/>
      <c r="EV179" s="92">
        <v>100</v>
      </c>
      <c r="EW179" s="92"/>
      <c r="EX179" s="92"/>
      <c r="EY179" s="92"/>
      <c r="EZ179" s="92"/>
      <c r="FA179" s="92"/>
      <c r="FB179" s="92"/>
      <c r="FC179" s="92"/>
      <c r="FD179" s="92"/>
      <c r="FE179" s="92"/>
      <c r="FF179" s="92"/>
      <c r="FG179" s="92"/>
      <c r="FH179" s="92"/>
      <c r="FI179" s="92"/>
      <c r="FJ179" s="92"/>
      <c r="FK179" s="92"/>
      <c r="FL179" s="89"/>
      <c r="FM179" s="89"/>
      <c r="FN179" s="89"/>
      <c r="FO179" s="89"/>
      <c r="FP179" s="89"/>
      <c r="FQ179" s="89"/>
      <c r="FR179" s="89"/>
      <c r="FS179" s="89"/>
      <c r="FT179" s="89"/>
      <c r="FU179" s="89"/>
      <c r="FV179" s="89"/>
      <c r="FW179" s="89"/>
      <c r="FX179" s="89"/>
      <c r="FY179" s="89"/>
      <c r="FZ179" s="89"/>
      <c r="GA179" s="89"/>
      <c r="GB179" s="8"/>
      <c r="GC179" s="8"/>
      <c r="GD179" s="8">
        <v>12900.71</v>
      </c>
      <c r="GE179" s="8"/>
      <c r="GF179" s="8"/>
    </row>
    <row r="180" spans="2:188" ht="43.5" customHeight="1" x14ac:dyDescent="0.3">
      <c r="B180" s="48" t="s">
        <v>115</v>
      </c>
      <c r="C180" s="48"/>
      <c r="D180" s="48"/>
      <c r="E180" s="48"/>
      <c r="F180" s="48"/>
      <c r="G180" s="37" t="s">
        <v>51</v>
      </c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5"/>
      <c r="AO180" s="35"/>
      <c r="AP180" s="35"/>
      <c r="AQ180" s="35"/>
      <c r="AR180" s="35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35"/>
      <c r="BD180" s="35"/>
      <c r="BE180" s="35"/>
      <c r="BF180" s="35"/>
      <c r="BG180" s="35"/>
      <c r="BH180" s="35"/>
      <c r="BI180" s="35"/>
      <c r="BJ180" s="35"/>
      <c r="BK180" s="35"/>
      <c r="BL180" s="35"/>
      <c r="BM180" s="35"/>
      <c r="BN180" s="35"/>
      <c r="BO180" s="35"/>
      <c r="BP180" s="35"/>
      <c r="BQ180" s="35"/>
      <c r="BR180" s="35"/>
      <c r="BS180" s="35"/>
      <c r="BT180" s="35"/>
      <c r="BU180" s="35"/>
      <c r="BV180" s="35"/>
      <c r="BW180" s="35"/>
      <c r="BX180" s="35"/>
      <c r="BY180" s="35"/>
      <c r="BZ180" s="35"/>
      <c r="CA180" s="35"/>
      <c r="CB180" s="35"/>
      <c r="CC180" s="35"/>
      <c r="CD180" s="35"/>
      <c r="CE180" s="35"/>
      <c r="CF180" s="35"/>
      <c r="CG180" s="35"/>
      <c r="CH180" s="35"/>
      <c r="CI180" s="35"/>
      <c r="CJ180" s="35"/>
      <c r="CK180" s="35"/>
      <c r="CL180" s="35"/>
      <c r="CM180" s="35"/>
      <c r="CN180" s="35"/>
      <c r="CO180" s="35"/>
      <c r="CP180" s="35"/>
      <c r="CQ180" s="35"/>
      <c r="CR180" s="35"/>
      <c r="CS180" s="35"/>
      <c r="CT180" s="35"/>
      <c r="CU180" s="39">
        <v>1</v>
      </c>
      <c r="CV180" s="39"/>
      <c r="CW180" s="39"/>
      <c r="CX180" s="39"/>
      <c r="CY180" s="39"/>
      <c r="CZ180" s="39"/>
      <c r="DA180" s="39"/>
      <c r="DB180" s="39"/>
      <c r="DC180" s="39"/>
      <c r="DD180" s="39"/>
      <c r="DE180" s="39"/>
      <c r="DF180" s="39"/>
      <c r="DG180" s="39"/>
      <c r="DH180" s="39"/>
      <c r="DI180" s="39"/>
      <c r="DJ180" s="39"/>
      <c r="DK180" s="39"/>
      <c r="DL180" s="39"/>
      <c r="DM180" s="39"/>
      <c r="DN180" s="39"/>
      <c r="DO180" s="39"/>
      <c r="DP180" s="39"/>
      <c r="DQ180" s="39"/>
      <c r="DR180" s="39"/>
      <c r="DS180" s="39"/>
      <c r="DT180" s="39"/>
      <c r="DU180" s="39"/>
      <c r="DV180" s="39"/>
      <c r="DW180" s="39"/>
      <c r="DX180" s="39"/>
      <c r="DY180" s="39"/>
      <c r="DZ180" s="39"/>
      <c r="EA180" s="39"/>
      <c r="EB180" s="39"/>
      <c r="EC180" s="39"/>
      <c r="ED180" s="39"/>
      <c r="EE180" s="39"/>
      <c r="EF180" s="39"/>
      <c r="EG180" s="39"/>
      <c r="EH180" s="39"/>
      <c r="EI180" s="39"/>
      <c r="EJ180" s="39"/>
      <c r="EK180" s="39"/>
      <c r="EL180" s="39"/>
      <c r="EM180" s="39"/>
      <c r="EN180" s="39"/>
      <c r="EO180" s="39"/>
      <c r="EP180" s="39"/>
      <c r="EQ180" s="39"/>
      <c r="ER180" s="39"/>
      <c r="ES180" s="39"/>
      <c r="ET180" s="39"/>
      <c r="EU180" s="39"/>
      <c r="EV180" s="39">
        <v>1</v>
      </c>
      <c r="EW180" s="39"/>
      <c r="EX180" s="39"/>
      <c r="EY180" s="39"/>
      <c r="EZ180" s="39"/>
      <c r="FA180" s="39"/>
      <c r="FB180" s="39"/>
      <c r="FC180" s="39"/>
      <c r="FD180" s="39"/>
      <c r="FE180" s="39"/>
      <c r="FF180" s="39"/>
      <c r="FG180" s="39"/>
      <c r="FH180" s="39"/>
      <c r="FI180" s="39"/>
      <c r="FJ180" s="39"/>
      <c r="FK180" s="39"/>
      <c r="FL180" s="41"/>
      <c r="FM180" s="41"/>
      <c r="FN180" s="41"/>
      <c r="FO180" s="41"/>
      <c r="FP180" s="41"/>
      <c r="FQ180" s="41"/>
      <c r="FR180" s="41"/>
      <c r="FS180" s="41"/>
      <c r="FT180" s="41"/>
      <c r="FU180" s="41"/>
      <c r="FV180" s="41"/>
      <c r="FW180" s="41"/>
      <c r="FX180" s="41"/>
      <c r="FY180" s="41"/>
      <c r="FZ180" s="41"/>
      <c r="GA180" s="41"/>
      <c r="GB180" s="6"/>
      <c r="GC180" s="6"/>
      <c r="GD180" s="6"/>
      <c r="GE180" s="6"/>
      <c r="GF180" s="6"/>
    </row>
    <row r="181" spans="2:188" ht="15" customHeight="1" x14ac:dyDescent="0.3">
      <c r="B181" s="96" t="s">
        <v>18</v>
      </c>
      <c r="C181" s="96"/>
      <c r="D181" s="96"/>
      <c r="E181" s="96"/>
      <c r="F181" s="96"/>
      <c r="G181" s="96"/>
      <c r="H181" s="96"/>
      <c r="I181" s="96"/>
      <c r="J181" s="96"/>
      <c r="K181" s="96"/>
      <c r="L181" s="96"/>
      <c r="M181" s="96"/>
      <c r="N181" s="96"/>
      <c r="O181" s="96"/>
      <c r="P181" s="96"/>
      <c r="Q181" s="96"/>
      <c r="R181" s="96"/>
      <c r="S181" s="96"/>
      <c r="T181" s="96"/>
      <c r="U181" s="96"/>
      <c r="V181" s="96"/>
      <c r="W181" s="96"/>
      <c r="X181" s="96"/>
      <c r="Y181" s="96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66" t="s">
        <v>19</v>
      </c>
      <c r="AO181" s="66"/>
      <c r="AP181" s="66"/>
      <c r="AQ181" s="66"/>
      <c r="AR181" s="66"/>
      <c r="AS181" s="66"/>
      <c r="AT181" s="66"/>
      <c r="AU181" s="66"/>
      <c r="AV181" s="66"/>
      <c r="AW181" s="66"/>
      <c r="AX181" s="66" t="s">
        <v>88</v>
      </c>
      <c r="AY181" s="66"/>
      <c r="AZ181" s="66"/>
      <c r="BA181" s="66"/>
      <c r="BB181" s="66"/>
      <c r="BC181" s="66"/>
      <c r="BD181" s="66"/>
      <c r="BE181" s="66"/>
      <c r="BF181" s="66"/>
      <c r="BG181" s="66"/>
      <c r="BH181" s="66"/>
      <c r="BI181" s="66"/>
      <c r="BJ181" s="68">
        <v>20770</v>
      </c>
      <c r="BK181" s="68"/>
      <c r="BL181" s="68"/>
      <c r="BM181" s="68"/>
      <c r="BN181" s="68"/>
      <c r="BO181" s="68"/>
      <c r="BP181" s="68"/>
      <c r="BQ181" s="68"/>
      <c r="BR181" s="68"/>
      <c r="BS181" s="68"/>
      <c r="BT181" s="68"/>
      <c r="BU181" s="68"/>
      <c r="BV181" s="68"/>
      <c r="BW181" s="68"/>
      <c r="BX181" s="68">
        <v>19130.07</v>
      </c>
      <c r="BY181" s="68"/>
      <c r="BZ181" s="68"/>
      <c r="CA181" s="68"/>
      <c r="CB181" s="68"/>
      <c r="CC181" s="68"/>
      <c r="CD181" s="68"/>
      <c r="CE181" s="68"/>
      <c r="CF181" s="68"/>
      <c r="CG181" s="68"/>
      <c r="CH181" s="68"/>
      <c r="CI181" s="68"/>
      <c r="CJ181" s="78">
        <f>BX181/BJ181</f>
        <v>0.92104333172845454</v>
      </c>
      <c r="CK181" s="78"/>
      <c r="CL181" s="78"/>
      <c r="CM181" s="78"/>
      <c r="CN181" s="78"/>
      <c r="CO181" s="78"/>
      <c r="CP181" s="78"/>
      <c r="CQ181" s="78"/>
      <c r="CR181" s="78"/>
      <c r="CS181" s="78"/>
      <c r="CT181" s="78"/>
      <c r="CU181" s="79"/>
      <c r="CV181" s="79"/>
      <c r="CW181" s="79"/>
      <c r="CX181" s="79"/>
      <c r="CY181" s="79"/>
      <c r="CZ181" s="79"/>
      <c r="DA181" s="79"/>
      <c r="DB181" s="79"/>
      <c r="DC181" s="79"/>
      <c r="DD181" s="79"/>
      <c r="DE181" s="79"/>
      <c r="DF181" s="79"/>
      <c r="DG181" s="79"/>
      <c r="DH181" s="79"/>
      <c r="DI181" s="79"/>
      <c r="DJ181" s="79"/>
      <c r="DK181" s="68">
        <v>112310</v>
      </c>
      <c r="DL181" s="68"/>
      <c r="DM181" s="68"/>
      <c r="DN181" s="68"/>
      <c r="DO181" s="68"/>
      <c r="DP181" s="68"/>
      <c r="DQ181" s="68"/>
      <c r="DR181" s="68"/>
      <c r="DS181" s="68"/>
      <c r="DT181" s="68"/>
      <c r="DU181" s="68"/>
      <c r="DV181" s="68"/>
      <c r="DW181" s="68"/>
      <c r="DX181" s="68"/>
      <c r="DY181" s="68">
        <v>82422.45</v>
      </c>
      <c r="DZ181" s="68"/>
      <c r="EA181" s="68"/>
      <c r="EB181" s="68"/>
      <c r="EC181" s="68"/>
      <c r="ED181" s="68"/>
      <c r="EE181" s="68"/>
      <c r="EF181" s="68"/>
      <c r="EG181" s="68"/>
      <c r="EH181" s="68"/>
      <c r="EI181" s="68"/>
      <c r="EJ181" s="68"/>
      <c r="EK181" s="78">
        <f>DY181/DK181</f>
        <v>0.7338834476003917</v>
      </c>
      <c r="EL181" s="78"/>
      <c r="EM181" s="78"/>
      <c r="EN181" s="78"/>
      <c r="EO181" s="78"/>
      <c r="EP181" s="78"/>
      <c r="EQ181" s="78"/>
      <c r="ER181" s="78"/>
      <c r="ES181" s="78"/>
      <c r="ET181" s="78"/>
      <c r="EU181" s="78"/>
      <c r="EV181" s="79"/>
      <c r="EW181" s="79"/>
      <c r="EX181" s="79"/>
      <c r="EY181" s="79"/>
      <c r="EZ181" s="79"/>
      <c r="FA181" s="79"/>
      <c r="FB181" s="79"/>
      <c r="FC181" s="79"/>
      <c r="FD181" s="79"/>
      <c r="FE181" s="79"/>
      <c r="FF181" s="79"/>
      <c r="FG181" s="79"/>
      <c r="FH181" s="79"/>
      <c r="FI181" s="79"/>
      <c r="FJ181" s="79"/>
      <c r="FK181" s="79"/>
      <c r="FL181" s="35"/>
      <c r="FM181" s="35"/>
      <c r="FN181" s="35"/>
      <c r="FO181" s="35"/>
      <c r="FP181" s="35"/>
      <c r="FQ181" s="35"/>
      <c r="FR181" s="35"/>
      <c r="FS181" s="35"/>
      <c r="FT181" s="35"/>
      <c r="FU181" s="35"/>
      <c r="FV181" s="35"/>
      <c r="FW181" s="35"/>
      <c r="FX181" s="35"/>
      <c r="FY181" s="35"/>
      <c r="FZ181" s="35"/>
      <c r="GA181" s="35"/>
      <c r="GB181" s="6"/>
      <c r="GC181" s="6"/>
      <c r="GD181" s="6"/>
      <c r="GE181" s="6"/>
      <c r="GF181" s="6"/>
    </row>
    <row r="182" spans="2:188" ht="15" customHeight="1" x14ac:dyDescent="0.3">
      <c r="B182" s="42" t="s">
        <v>20</v>
      </c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5"/>
      <c r="BK182" s="45"/>
      <c r="BL182" s="45"/>
      <c r="BM182" s="45"/>
      <c r="BN182" s="45"/>
      <c r="BO182" s="45"/>
      <c r="BP182" s="45"/>
      <c r="BQ182" s="45"/>
      <c r="BR182" s="45"/>
      <c r="BS182" s="45"/>
      <c r="BT182" s="45"/>
      <c r="BU182" s="45"/>
      <c r="BV182" s="45"/>
      <c r="BW182" s="45"/>
      <c r="BX182" s="45"/>
      <c r="BY182" s="45"/>
      <c r="BZ182" s="45"/>
      <c r="CA182" s="45"/>
      <c r="CB182" s="45"/>
      <c r="CC182" s="45"/>
      <c r="CD182" s="45"/>
      <c r="CE182" s="45"/>
      <c r="CF182" s="45"/>
      <c r="CG182" s="45"/>
      <c r="CH182" s="45"/>
      <c r="CI182" s="45"/>
      <c r="CJ182" s="44"/>
      <c r="CK182" s="44"/>
      <c r="CL182" s="44"/>
      <c r="CM182" s="44"/>
      <c r="CN182" s="44"/>
      <c r="CO182" s="44"/>
      <c r="CP182" s="44"/>
      <c r="CQ182" s="44"/>
      <c r="CR182" s="44"/>
      <c r="CS182" s="44"/>
      <c r="CT182" s="44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45"/>
      <c r="DL182" s="45"/>
      <c r="DM182" s="45"/>
      <c r="DN182" s="45"/>
      <c r="DO182" s="45"/>
      <c r="DP182" s="45"/>
      <c r="DQ182" s="45"/>
      <c r="DR182" s="45"/>
      <c r="DS182" s="45"/>
      <c r="DT182" s="45"/>
      <c r="DU182" s="45"/>
      <c r="DV182" s="45"/>
      <c r="DW182" s="45"/>
      <c r="DX182" s="45"/>
      <c r="DY182" s="45"/>
      <c r="DZ182" s="45"/>
      <c r="EA182" s="45"/>
      <c r="EB182" s="45"/>
      <c r="EC182" s="45"/>
      <c r="ED182" s="45"/>
      <c r="EE182" s="45"/>
      <c r="EF182" s="45"/>
      <c r="EG182" s="45"/>
      <c r="EH182" s="45"/>
      <c r="EI182" s="45"/>
      <c r="EJ182" s="45"/>
      <c r="EK182" s="44"/>
      <c r="EL182" s="44"/>
      <c r="EM182" s="44"/>
      <c r="EN182" s="44"/>
      <c r="EO182" s="44"/>
      <c r="EP182" s="44"/>
      <c r="EQ182" s="44"/>
      <c r="ER182" s="44"/>
      <c r="ES182" s="44"/>
      <c r="ET182" s="44"/>
      <c r="EU182" s="44"/>
      <c r="EV182" s="62"/>
      <c r="EW182" s="62"/>
      <c r="EX182" s="62"/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2"/>
      <c r="FK182" s="62"/>
      <c r="FL182" s="41"/>
      <c r="FM182" s="41"/>
      <c r="FN182" s="41"/>
      <c r="FO182" s="41"/>
      <c r="FP182" s="41"/>
      <c r="FQ182" s="41"/>
      <c r="FR182" s="41"/>
      <c r="FS182" s="41"/>
      <c r="FT182" s="41"/>
      <c r="FU182" s="41"/>
      <c r="FV182" s="41"/>
      <c r="FW182" s="41"/>
      <c r="FX182" s="41"/>
      <c r="FY182" s="41"/>
      <c r="FZ182" s="41"/>
      <c r="GA182" s="41"/>
      <c r="GB182" s="6"/>
      <c r="GC182" s="6"/>
      <c r="GD182" s="6"/>
      <c r="GE182" s="6"/>
      <c r="GF182" s="6"/>
    </row>
    <row r="183" spans="2:188" ht="18" customHeight="1" x14ac:dyDescent="0.3">
      <c r="B183" s="43" t="s">
        <v>90</v>
      </c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4" t="s">
        <v>19</v>
      </c>
      <c r="AO183" s="44"/>
      <c r="AP183" s="44"/>
      <c r="AQ183" s="44"/>
      <c r="AR183" s="44"/>
      <c r="AS183" s="44"/>
      <c r="AT183" s="44"/>
      <c r="AU183" s="44"/>
      <c r="AV183" s="44"/>
      <c r="AW183" s="44"/>
      <c r="AX183" s="44" t="s">
        <v>88</v>
      </c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5">
        <f>BJ181</f>
        <v>20770</v>
      </c>
      <c r="BK183" s="45"/>
      <c r="BL183" s="45"/>
      <c r="BM183" s="45"/>
      <c r="BN183" s="45"/>
      <c r="BO183" s="45"/>
      <c r="BP183" s="45"/>
      <c r="BQ183" s="45"/>
      <c r="BR183" s="45"/>
      <c r="BS183" s="45"/>
      <c r="BT183" s="45"/>
      <c r="BU183" s="45"/>
      <c r="BV183" s="45"/>
      <c r="BW183" s="45"/>
      <c r="BX183" s="45">
        <f>BX181</f>
        <v>19130.07</v>
      </c>
      <c r="BY183" s="45"/>
      <c r="BZ183" s="45"/>
      <c r="CA183" s="45"/>
      <c r="CB183" s="45"/>
      <c r="CC183" s="45"/>
      <c r="CD183" s="45"/>
      <c r="CE183" s="45"/>
      <c r="CF183" s="45"/>
      <c r="CG183" s="45"/>
      <c r="CH183" s="45"/>
      <c r="CI183" s="45"/>
      <c r="CJ183" s="46">
        <f>BX183/BJ183</f>
        <v>0.92104333172845454</v>
      </c>
      <c r="CK183" s="46"/>
      <c r="CL183" s="46"/>
      <c r="CM183" s="46"/>
      <c r="CN183" s="46"/>
      <c r="CO183" s="46"/>
      <c r="CP183" s="46"/>
      <c r="CQ183" s="46"/>
      <c r="CR183" s="46"/>
      <c r="CS183" s="46"/>
      <c r="CT183" s="46"/>
      <c r="CU183" s="62">
        <v>100</v>
      </c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45">
        <f>DK181</f>
        <v>112310</v>
      </c>
      <c r="DL183" s="45"/>
      <c r="DM183" s="45"/>
      <c r="DN183" s="45"/>
      <c r="DO183" s="45"/>
      <c r="DP183" s="45"/>
      <c r="DQ183" s="45"/>
      <c r="DR183" s="45"/>
      <c r="DS183" s="45"/>
      <c r="DT183" s="45"/>
      <c r="DU183" s="45"/>
      <c r="DV183" s="45"/>
      <c r="DW183" s="45"/>
      <c r="DX183" s="45"/>
      <c r="DY183" s="45">
        <f>DY181</f>
        <v>82422.45</v>
      </c>
      <c r="DZ183" s="45"/>
      <c r="EA183" s="45"/>
      <c r="EB183" s="45"/>
      <c r="EC183" s="45"/>
      <c r="ED183" s="45"/>
      <c r="EE183" s="45"/>
      <c r="EF183" s="45"/>
      <c r="EG183" s="45"/>
      <c r="EH183" s="45"/>
      <c r="EI183" s="45"/>
      <c r="EJ183" s="45"/>
      <c r="EK183" s="46">
        <f>DY183/DK183</f>
        <v>0.7338834476003917</v>
      </c>
      <c r="EL183" s="46"/>
      <c r="EM183" s="46"/>
      <c r="EN183" s="46"/>
      <c r="EO183" s="46"/>
      <c r="EP183" s="46"/>
      <c r="EQ183" s="46"/>
      <c r="ER183" s="46"/>
      <c r="ES183" s="46"/>
      <c r="ET183" s="46"/>
      <c r="EU183" s="46"/>
      <c r="EV183" s="62">
        <v>100</v>
      </c>
      <c r="EW183" s="62"/>
      <c r="EX183" s="62"/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2"/>
      <c r="FK183" s="62"/>
      <c r="FL183" s="41"/>
      <c r="FM183" s="41"/>
      <c r="FN183" s="41"/>
      <c r="FO183" s="41"/>
      <c r="FP183" s="41"/>
      <c r="FQ183" s="41"/>
      <c r="FR183" s="41"/>
      <c r="FS183" s="41"/>
      <c r="FT183" s="41"/>
      <c r="FU183" s="41"/>
      <c r="FV183" s="41"/>
      <c r="FW183" s="41"/>
      <c r="FX183" s="41"/>
      <c r="FY183" s="41"/>
      <c r="FZ183" s="41"/>
      <c r="GA183" s="41"/>
      <c r="GB183" s="6">
        <v>14849.93</v>
      </c>
      <c r="GC183" s="6">
        <v>20342.48</v>
      </c>
      <c r="GD183" s="6">
        <v>10491.03</v>
      </c>
      <c r="GE183" s="6">
        <v>17608.939999999999</v>
      </c>
      <c r="GF183" s="6"/>
    </row>
    <row r="184" spans="2:188" ht="119.25" customHeight="1" x14ac:dyDescent="0.3">
      <c r="B184" s="48" t="s">
        <v>116</v>
      </c>
      <c r="C184" s="48"/>
      <c r="D184" s="48"/>
      <c r="E184" s="48"/>
      <c r="F184" s="48"/>
      <c r="G184" s="37" t="s">
        <v>52</v>
      </c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5"/>
      <c r="AO184" s="35"/>
      <c r="AP184" s="35"/>
      <c r="AQ184" s="35"/>
      <c r="AR184" s="35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35"/>
      <c r="BD184" s="35"/>
      <c r="BE184" s="35"/>
      <c r="BF184" s="35"/>
      <c r="BG184" s="35"/>
      <c r="BH184" s="35"/>
      <c r="BI184" s="35"/>
      <c r="BJ184" s="35"/>
      <c r="BK184" s="35"/>
      <c r="BL184" s="35"/>
      <c r="BM184" s="35"/>
      <c r="BN184" s="35"/>
      <c r="BO184" s="35"/>
      <c r="BP184" s="35"/>
      <c r="BQ184" s="35"/>
      <c r="BR184" s="35"/>
      <c r="BS184" s="35"/>
      <c r="BT184" s="35"/>
      <c r="BU184" s="35"/>
      <c r="BV184" s="35"/>
      <c r="BW184" s="35"/>
      <c r="BX184" s="35"/>
      <c r="BY184" s="35"/>
      <c r="BZ184" s="35"/>
      <c r="CA184" s="35"/>
      <c r="CB184" s="35"/>
      <c r="CC184" s="35"/>
      <c r="CD184" s="35"/>
      <c r="CE184" s="35"/>
      <c r="CF184" s="35"/>
      <c r="CG184" s="35"/>
      <c r="CH184" s="35"/>
      <c r="CI184" s="35"/>
      <c r="CJ184" s="35"/>
      <c r="CK184" s="35"/>
      <c r="CL184" s="35"/>
      <c r="CM184" s="35"/>
      <c r="CN184" s="35"/>
      <c r="CO184" s="35"/>
      <c r="CP184" s="35"/>
      <c r="CQ184" s="35"/>
      <c r="CR184" s="35"/>
      <c r="CS184" s="35"/>
      <c r="CT184" s="35"/>
      <c r="CU184" s="39">
        <v>1</v>
      </c>
      <c r="CV184" s="39"/>
      <c r="CW184" s="39"/>
      <c r="CX184" s="39"/>
      <c r="CY184" s="39"/>
      <c r="CZ184" s="39"/>
      <c r="DA184" s="39"/>
      <c r="DB184" s="39"/>
      <c r="DC184" s="39"/>
      <c r="DD184" s="39"/>
      <c r="DE184" s="39"/>
      <c r="DF184" s="39"/>
      <c r="DG184" s="39"/>
      <c r="DH184" s="39"/>
      <c r="DI184" s="39"/>
      <c r="DJ184" s="39"/>
      <c r="DK184" s="39"/>
      <c r="DL184" s="39"/>
      <c r="DM184" s="39"/>
      <c r="DN184" s="39"/>
      <c r="DO184" s="39"/>
      <c r="DP184" s="39"/>
      <c r="DQ184" s="39"/>
      <c r="DR184" s="39"/>
      <c r="DS184" s="39"/>
      <c r="DT184" s="39"/>
      <c r="DU184" s="39"/>
      <c r="DV184" s="39"/>
      <c r="DW184" s="39"/>
      <c r="DX184" s="39"/>
      <c r="DY184" s="39"/>
      <c r="DZ184" s="39"/>
      <c r="EA184" s="39"/>
      <c r="EB184" s="39"/>
      <c r="EC184" s="39"/>
      <c r="ED184" s="39"/>
      <c r="EE184" s="39"/>
      <c r="EF184" s="39"/>
      <c r="EG184" s="39"/>
      <c r="EH184" s="39"/>
      <c r="EI184" s="39"/>
      <c r="EJ184" s="39"/>
      <c r="EK184" s="39"/>
      <c r="EL184" s="39"/>
      <c r="EM184" s="39"/>
      <c r="EN184" s="39"/>
      <c r="EO184" s="39"/>
      <c r="EP184" s="39"/>
      <c r="EQ184" s="39"/>
      <c r="ER184" s="39"/>
      <c r="ES184" s="39"/>
      <c r="ET184" s="39"/>
      <c r="EU184" s="39"/>
      <c r="EV184" s="39">
        <v>1</v>
      </c>
      <c r="EW184" s="39"/>
      <c r="EX184" s="39"/>
      <c r="EY184" s="39"/>
      <c r="EZ184" s="39"/>
      <c r="FA184" s="39"/>
      <c r="FB184" s="39"/>
      <c r="FC184" s="39"/>
      <c r="FD184" s="39"/>
      <c r="FE184" s="39"/>
      <c r="FF184" s="39"/>
      <c r="FG184" s="39"/>
      <c r="FH184" s="39"/>
      <c r="FI184" s="39"/>
      <c r="FJ184" s="39"/>
      <c r="FK184" s="39"/>
      <c r="FL184" s="47"/>
      <c r="FM184" s="47"/>
      <c r="FN184" s="47"/>
      <c r="FO184" s="47"/>
      <c r="FP184" s="47"/>
      <c r="FQ184" s="47"/>
      <c r="FR184" s="47"/>
      <c r="FS184" s="47"/>
      <c r="FT184" s="47"/>
      <c r="FU184" s="47"/>
      <c r="FV184" s="47"/>
      <c r="FW184" s="47"/>
      <c r="FX184" s="47"/>
      <c r="FY184" s="47"/>
      <c r="FZ184" s="47"/>
      <c r="GA184" s="47"/>
      <c r="GB184" s="6">
        <v>100</v>
      </c>
      <c r="GC184" s="6">
        <v>100</v>
      </c>
      <c r="GD184" s="6">
        <v>0</v>
      </c>
      <c r="GE184" s="6"/>
      <c r="GF184" s="6"/>
    </row>
    <row r="185" spans="2:188" ht="15" customHeight="1" x14ac:dyDescent="0.3">
      <c r="B185" s="42" t="s">
        <v>18</v>
      </c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35"/>
      <c r="AO185" s="35"/>
      <c r="AP185" s="35"/>
      <c r="AQ185" s="35"/>
      <c r="AR185" s="35"/>
      <c r="AS185" s="35"/>
      <c r="AT185" s="35"/>
      <c r="AU185" s="35"/>
      <c r="AV185" s="35"/>
      <c r="AW185" s="35"/>
      <c r="AX185" s="35" t="s">
        <v>88</v>
      </c>
      <c r="AY185" s="35"/>
      <c r="AZ185" s="35"/>
      <c r="BA185" s="35"/>
      <c r="BB185" s="35"/>
      <c r="BC185" s="35"/>
      <c r="BD185" s="35"/>
      <c r="BE185" s="35"/>
      <c r="BF185" s="35"/>
      <c r="BG185" s="35"/>
      <c r="BH185" s="35"/>
      <c r="BI185" s="35"/>
      <c r="BJ185" s="38">
        <f>BJ187+BJ190+BJ198</f>
        <v>31782</v>
      </c>
      <c r="BK185" s="38"/>
      <c r="BL185" s="38"/>
      <c r="BM185" s="38"/>
      <c r="BN185" s="38"/>
      <c r="BO185" s="38"/>
      <c r="BP185" s="38"/>
      <c r="BQ185" s="38"/>
      <c r="BR185" s="38"/>
      <c r="BS185" s="38"/>
      <c r="BT185" s="38"/>
      <c r="BU185" s="38"/>
      <c r="BV185" s="38"/>
      <c r="BW185" s="38"/>
      <c r="BX185" s="38">
        <f>BX187+BX190+BX198</f>
        <v>1458.22</v>
      </c>
      <c r="BY185" s="38"/>
      <c r="BZ185" s="38"/>
      <c r="CA185" s="38"/>
      <c r="CB185" s="38"/>
      <c r="CC185" s="38"/>
      <c r="CD185" s="38"/>
      <c r="CE185" s="38"/>
      <c r="CF185" s="38"/>
      <c r="CG185" s="38"/>
      <c r="CH185" s="38"/>
      <c r="CI185" s="38"/>
      <c r="CJ185" s="39">
        <f>BX185/BJ185</f>
        <v>4.5881945755459064E-2</v>
      </c>
      <c r="CK185" s="39"/>
      <c r="CL185" s="39"/>
      <c r="CM185" s="39"/>
      <c r="CN185" s="39"/>
      <c r="CO185" s="39"/>
      <c r="CP185" s="39"/>
      <c r="CQ185" s="39"/>
      <c r="CR185" s="39"/>
      <c r="CS185" s="39"/>
      <c r="CT185" s="39"/>
      <c r="CU185" s="40"/>
      <c r="CV185" s="40"/>
      <c r="CW185" s="40"/>
      <c r="CX185" s="40"/>
      <c r="CY185" s="40"/>
      <c r="CZ185" s="40"/>
      <c r="DA185" s="40"/>
      <c r="DB185" s="40"/>
      <c r="DC185" s="40"/>
      <c r="DD185" s="40"/>
      <c r="DE185" s="40"/>
      <c r="DF185" s="40"/>
      <c r="DG185" s="40"/>
      <c r="DH185" s="40"/>
      <c r="DI185" s="40"/>
      <c r="DJ185" s="40"/>
      <c r="DK185" s="38">
        <f>DK187+DK190+DK198</f>
        <v>286435.40000000002</v>
      </c>
      <c r="DL185" s="38"/>
      <c r="DM185" s="38"/>
      <c r="DN185" s="38"/>
      <c r="DO185" s="38"/>
      <c r="DP185" s="38"/>
      <c r="DQ185" s="38"/>
      <c r="DR185" s="38"/>
      <c r="DS185" s="38"/>
      <c r="DT185" s="38"/>
      <c r="DU185" s="38"/>
      <c r="DV185" s="38"/>
      <c r="DW185" s="38"/>
      <c r="DX185" s="38"/>
      <c r="DY185" s="38">
        <f>DY187+DY190+DY198</f>
        <v>254178.22999999998</v>
      </c>
      <c r="DZ185" s="38"/>
      <c r="EA185" s="38"/>
      <c r="EB185" s="38"/>
      <c r="EC185" s="38"/>
      <c r="ED185" s="38"/>
      <c r="EE185" s="38"/>
      <c r="EF185" s="38"/>
      <c r="EG185" s="38"/>
      <c r="EH185" s="38"/>
      <c r="EI185" s="38"/>
      <c r="EJ185" s="38"/>
      <c r="EK185" s="39">
        <f>DY185/DK185</f>
        <v>0.88738413617869849</v>
      </c>
      <c r="EL185" s="39"/>
      <c r="EM185" s="39"/>
      <c r="EN185" s="39"/>
      <c r="EO185" s="39"/>
      <c r="EP185" s="39"/>
      <c r="EQ185" s="39"/>
      <c r="ER185" s="39"/>
      <c r="ES185" s="39"/>
      <c r="ET185" s="39"/>
      <c r="EU185" s="39"/>
      <c r="EV185" s="40"/>
      <c r="EW185" s="40"/>
      <c r="EX185" s="40"/>
      <c r="EY185" s="40"/>
      <c r="EZ185" s="40"/>
      <c r="FA185" s="40"/>
      <c r="FB185" s="40"/>
      <c r="FC185" s="40"/>
      <c r="FD185" s="40"/>
      <c r="FE185" s="40"/>
      <c r="FF185" s="40"/>
      <c r="FG185" s="40"/>
      <c r="FH185" s="40"/>
      <c r="FI185" s="40"/>
      <c r="FJ185" s="40"/>
      <c r="FK185" s="40"/>
      <c r="FL185" s="35"/>
      <c r="FM185" s="35"/>
      <c r="FN185" s="35"/>
      <c r="FO185" s="35"/>
      <c r="FP185" s="35"/>
      <c r="FQ185" s="35"/>
      <c r="FR185" s="35"/>
      <c r="FS185" s="35"/>
      <c r="FT185" s="35"/>
      <c r="FU185" s="35"/>
      <c r="FV185" s="35"/>
      <c r="FW185" s="35"/>
      <c r="FX185" s="35"/>
      <c r="FY185" s="35"/>
      <c r="FZ185" s="35"/>
      <c r="GA185" s="35"/>
      <c r="GB185" s="6"/>
      <c r="GC185" s="6"/>
      <c r="GD185" s="6"/>
      <c r="GE185" s="6"/>
      <c r="GF185" s="6"/>
    </row>
    <row r="186" spans="2:188" ht="15" customHeight="1" x14ac:dyDescent="0.3">
      <c r="B186" s="42" t="s">
        <v>20</v>
      </c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35"/>
      <c r="AO186" s="35"/>
      <c r="AP186" s="35"/>
      <c r="AQ186" s="35"/>
      <c r="AR186" s="35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  <c r="BC186" s="35"/>
      <c r="BD186" s="35"/>
      <c r="BE186" s="35"/>
      <c r="BF186" s="35"/>
      <c r="BG186" s="35"/>
      <c r="BH186" s="35"/>
      <c r="BI186" s="35"/>
      <c r="BJ186" s="38"/>
      <c r="BK186" s="38"/>
      <c r="BL186" s="38"/>
      <c r="BM186" s="38"/>
      <c r="BN186" s="38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  <c r="BZ186" s="38"/>
      <c r="CA186" s="38"/>
      <c r="CB186" s="38"/>
      <c r="CC186" s="38"/>
      <c r="CD186" s="38"/>
      <c r="CE186" s="38"/>
      <c r="CF186" s="38"/>
      <c r="CG186" s="38"/>
      <c r="CH186" s="38"/>
      <c r="CI186" s="38"/>
      <c r="CJ186" s="35"/>
      <c r="CK186" s="35"/>
      <c r="CL186" s="35"/>
      <c r="CM186" s="35"/>
      <c r="CN186" s="35"/>
      <c r="CO186" s="35"/>
      <c r="CP186" s="35"/>
      <c r="CQ186" s="35"/>
      <c r="CR186" s="35"/>
      <c r="CS186" s="35"/>
      <c r="CT186" s="35"/>
      <c r="CU186" s="40"/>
      <c r="CV186" s="40"/>
      <c r="CW186" s="40"/>
      <c r="CX186" s="40"/>
      <c r="CY186" s="40"/>
      <c r="CZ186" s="40"/>
      <c r="DA186" s="40"/>
      <c r="DB186" s="40"/>
      <c r="DC186" s="40"/>
      <c r="DD186" s="40"/>
      <c r="DE186" s="40"/>
      <c r="DF186" s="40"/>
      <c r="DG186" s="40"/>
      <c r="DH186" s="40"/>
      <c r="DI186" s="40"/>
      <c r="DJ186" s="40"/>
      <c r="DK186" s="38"/>
      <c r="DL186" s="38"/>
      <c r="DM186" s="38"/>
      <c r="DN186" s="38"/>
      <c r="DO186" s="38"/>
      <c r="DP186" s="38"/>
      <c r="DQ186" s="38"/>
      <c r="DR186" s="38"/>
      <c r="DS186" s="38"/>
      <c r="DT186" s="38"/>
      <c r="DU186" s="38"/>
      <c r="DV186" s="38"/>
      <c r="DW186" s="38"/>
      <c r="DX186" s="38"/>
      <c r="DY186" s="38"/>
      <c r="DZ186" s="38"/>
      <c r="EA186" s="38"/>
      <c r="EB186" s="38"/>
      <c r="EC186" s="38"/>
      <c r="ED186" s="38"/>
      <c r="EE186" s="38"/>
      <c r="EF186" s="38"/>
      <c r="EG186" s="38"/>
      <c r="EH186" s="38"/>
      <c r="EI186" s="38"/>
      <c r="EJ186" s="38"/>
      <c r="EK186" s="35"/>
      <c r="EL186" s="35"/>
      <c r="EM186" s="35"/>
      <c r="EN186" s="35"/>
      <c r="EO186" s="35"/>
      <c r="EP186" s="35"/>
      <c r="EQ186" s="35"/>
      <c r="ER186" s="35"/>
      <c r="ES186" s="35"/>
      <c r="ET186" s="35"/>
      <c r="EU186" s="35"/>
      <c r="EV186" s="40"/>
      <c r="EW186" s="40"/>
      <c r="EX186" s="40"/>
      <c r="EY186" s="40"/>
      <c r="EZ186" s="40"/>
      <c r="FA186" s="40"/>
      <c r="FB186" s="40"/>
      <c r="FC186" s="40"/>
      <c r="FD186" s="40"/>
      <c r="FE186" s="40"/>
      <c r="FF186" s="40"/>
      <c r="FG186" s="40"/>
      <c r="FH186" s="40"/>
      <c r="FI186" s="40"/>
      <c r="FJ186" s="40"/>
      <c r="FK186" s="40"/>
      <c r="FL186" s="41"/>
      <c r="FM186" s="41"/>
      <c r="FN186" s="41"/>
      <c r="FO186" s="41"/>
      <c r="FP186" s="41"/>
      <c r="FQ186" s="41"/>
      <c r="FR186" s="41"/>
      <c r="FS186" s="41"/>
      <c r="FT186" s="41"/>
      <c r="FU186" s="41"/>
      <c r="FV186" s="41"/>
      <c r="FW186" s="41"/>
      <c r="FX186" s="41"/>
      <c r="FY186" s="41"/>
      <c r="FZ186" s="41"/>
      <c r="GA186" s="41"/>
      <c r="GB186" s="6"/>
      <c r="GC186" s="6"/>
      <c r="GD186" s="6"/>
      <c r="GE186" s="6"/>
      <c r="GF186" s="6"/>
    </row>
    <row r="187" spans="2:188" s="11" customFormat="1" ht="42" customHeight="1" x14ac:dyDescent="0.3">
      <c r="B187" s="81" t="s">
        <v>21</v>
      </c>
      <c r="C187" s="81"/>
      <c r="D187" s="81"/>
      <c r="E187" s="81"/>
      <c r="F187" s="81"/>
      <c r="G187" s="81"/>
      <c r="H187" s="81"/>
      <c r="I187" s="81"/>
      <c r="J187" s="81"/>
      <c r="K187" s="81"/>
      <c r="L187" s="81"/>
      <c r="M187" s="81"/>
      <c r="N187" s="81"/>
      <c r="O187" s="81"/>
      <c r="P187" s="81"/>
      <c r="Q187" s="81"/>
      <c r="R187" s="81"/>
      <c r="S187" s="81"/>
      <c r="T187" s="81"/>
      <c r="U187" s="81"/>
      <c r="V187" s="81"/>
      <c r="W187" s="81"/>
      <c r="X187" s="81"/>
      <c r="Y187" s="81"/>
      <c r="Z187" s="81"/>
      <c r="AA187" s="81"/>
      <c r="AB187" s="81"/>
      <c r="AC187" s="81"/>
      <c r="AD187" s="81"/>
      <c r="AE187" s="81"/>
      <c r="AF187" s="81"/>
      <c r="AG187" s="81"/>
      <c r="AH187" s="81"/>
      <c r="AI187" s="81"/>
      <c r="AJ187" s="81"/>
      <c r="AK187" s="81"/>
      <c r="AL187" s="81"/>
      <c r="AM187" s="81"/>
      <c r="AN187" s="82"/>
      <c r="AO187" s="82"/>
      <c r="AP187" s="82"/>
      <c r="AQ187" s="82"/>
      <c r="AR187" s="82"/>
      <c r="AS187" s="82"/>
      <c r="AT187" s="82"/>
      <c r="AU187" s="82"/>
      <c r="AV187" s="82"/>
      <c r="AW187" s="82"/>
      <c r="AX187" s="35" t="s">
        <v>88</v>
      </c>
      <c r="AY187" s="35"/>
      <c r="AZ187" s="35"/>
      <c r="BA187" s="35"/>
      <c r="BB187" s="35"/>
      <c r="BC187" s="35"/>
      <c r="BD187" s="35"/>
      <c r="BE187" s="35"/>
      <c r="BF187" s="35"/>
      <c r="BG187" s="35"/>
      <c r="BH187" s="35"/>
      <c r="BI187" s="35"/>
      <c r="BJ187" s="90">
        <f>BJ188+BJ189</f>
        <v>6232</v>
      </c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>
        <f>BX188+BX189</f>
        <v>908.22</v>
      </c>
      <c r="BY187" s="90"/>
      <c r="BZ187" s="90"/>
      <c r="CA187" s="90"/>
      <c r="CB187" s="90"/>
      <c r="CC187" s="90"/>
      <c r="CD187" s="90"/>
      <c r="CE187" s="90"/>
      <c r="CF187" s="90"/>
      <c r="CG187" s="90"/>
      <c r="CH187" s="90"/>
      <c r="CI187" s="90"/>
      <c r="CJ187" s="91">
        <f>BX187/BJ187</f>
        <v>0.14573491655969192</v>
      </c>
      <c r="CK187" s="91"/>
      <c r="CL187" s="91"/>
      <c r="CM187" s="91"/>
      <c r="CN187" s="91"/>
      <c r="CO187" s="91"/>
      <c r="CP187" s="91"/>
      <c r="CQ187" s="91"/>
      <c r="CR187" s="91"/>
      <c r="CS187" s="91"/>
      <c r="CT187" s="91"/>
      <c r="CU187" s="92"/>
      <c r="CV187" s="92"/>
      <c r="CW187" s="92"/>
      <c r="CX187" s="92"/>
      <c r="CY187" s="92"/>
      <c r="CZ187" s="92"/>
      <c r="DA187" s="92"/>
      <c r="DB187" s="92"/>
      <c r="DC187" s="92"/>
      <c r="DD187" s="92"/>
      <c r="DE187" s="92"/>
      <c r="DF187" s="92"/>
      <c r="DG187" s="92"/>
      <c r="DH187" s="92"/>
      <c r="DI187" s="92"/>
      <c r="DJ187" s="92"/>
      <c r="DK187" s="90">
        <f>DK188+DK189</f>
        <v>196848.4</v>
      </c>
      <c r="DL187" s="90"/>
      <c r="DM187" s="90"/>
      <c r="DN187" s="90"/>
      <c r="DO187" s="90"/>
      <c r="DP187" s="90"/>
      <c r="DQ187" s="90"/>
      <c r="DR187" s="90"/>
      <c r="DS187" s="90"/>
      <c r="DT187" s="90"/>
      <c r="DU187" s="90"/>
      <c r="DV187" s="90"/>
      <c r="DW187" s="90"/>
      <c r="DX187" s="90"/>
      <c r="DY187" s="90">
        <f>DY188+DY189</f>
        <v>150814.85999999999</v>
      </c>
      <c r="DZ187" s="90"/>
      <c r="EA187" s="90"/>
      <c r="EB187" s="90"/>
      <c r="EC187" s="90"/>
      <c r="ED187" s="90"/>
      <c r="EE187" s="90"/>
      <c r="EF187" s="90"/>
      <c r="EG187" s="90"/>
      <c r="EH187" s="90"/>
      <c r="EI187" s="90"/>
      <c r="EJ187" s="90"/>
      <c r="EK187" s="91">
        <f>DY187/DK187</f>
        <v>0.76614724833933112</v>
      </c>
      <c r="EL187" s="91"/>
      <c r="EM187" s="91"/>
      <c r="EN187" s="91"/>
      <c r="EO187" s="91"/>
      <c r="EP187" s="91"/>
      <c r="EQ187" s="91"/>
      <c r="ER187" s="91"/>
      <c r="ES187" s="91"/>
      <c r="ET187" s="91"/>
      <c r="EU187" s="91"/>
      <c r="EV187" s="92"/>
      <c r="EW187" s="92"/>
      <c r="EX187" s="92"/>
      <c r="EY187" s="92"/>
      <c r="EZ187" s="92"/>
      <c r="FA187" s="92"/>
      <c r="FB187" s="92"/>
      <c r="FC187" s="92"/>
      <c r="FD187" s="92"/>
      <c r="FE187" s="92"/>
      <c r="FF187" s="92"/>
      <c r="FG187" s="92"/>
      <c r="FH187" s="92"/>
      <c r="FI187" s="92"/>
      <c r="FJ187" s="92"/>
      <c r="FK187" s="92"/>
      <c r="FL187" s="37"/>
      <c r="FM187" s="37"/>
      <c r="FN187" s="37"/>
      <c r="FO187" s="37"/>
      <c r="FP187" s="37"/>
      <c r="FQ187" s="37"/>
      <c r="FR187" s="37"/>
      <c r="FS187" s="37"/>
      <c r="FT187" s="37"/>
      <c r="FU187" s="37"/>
      <c r="FV187" s="37"/>
      <c r="FW187" s="37"/>
      <c r="FX187" s="37"/>
      <c r="FY187" s="37"/>
      <c r="FZ187" s="37"/>
      <c r="GA187" s="37"/>
      <c r="GB187" s="8">
        <v>0</v>
      </c>
      <c r="GC187" s="8">
        <v>0</v>
      </c>
      <c r="GD187" s="8">
        <v>0</v>
      </c>
      <c r="GE187" s="8"/>
      <c r="GF187" s="8"/>
    </row>
    <row r="188" spans="2:188" s="14" customFormat="1" ht="102" customHeight="1" x14ac:dyDescent="0.3">
      <c r="B188" s="65" t="s">
        <v>19</v>
      </c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  <c r="AC188" s="65"/>
      <c r="AD188" s="65"/>
      <c r="AE188" s="65"/>
      <c r="AF188" s="65"/>
      <c r="AG188" s="65"/>
      <c r="AH188" s="65"/>
      <c r="AI188" s="65"/>
      <c r="AJ188" s="65"/>
      <c r="AK188" s="65"/>
      <c r="AL188" s="65"/>
      <c r="AM188" s="65"/>
      <c r="AN188" s="66" t="s">
        <v>19</v>
      </c>
      <c r="AO188" s="66"/>
      <c r="AP188" s="66"/>
      <c r="AQ188" s="66"/>
      <c r="AR188" s="66"/>
      <c r="AS188" s="66"/>
      <c r="AT188" s="66"/>
      <c r="AU188" s="66"/>
      <c r="AV188" s="66"/>
      <c r="AW188" s="66"/>
      <c r="AX188" s="67" t="s">
        <v>88</v>
      </c>
      <c r="AY188" s="67"/>
      <c r="AZ188" s="67"/>
      <c r="BA188" s="67"/>
      <c r="BB188" s="67"/>
      <c r="BC188" s="67"/>
      <c r="BD188" s="67"/>
      <c r="BE188" s="67"/>
      <c r="BF188" s="67"/>
      <c r="BG188" s="67"/>
      <c r="BH188" s="67"/>
      <c r="BI188" s="67"/>
      <c r="BJ188" s="97">
        <v>6232</v>
      </c>
      <c r="BK188" s="97"/>
      <c r="BL188" s="97"/>
      <c r="BM188" s="97"/>
      <c r="BN188" s="97"/>
      <c r="BO188" s="97"/>
      <c r="BP188" s="97"/>
      <c r="BQ188" s="97"/>
      <c r="BR188" s="97"/>
      <c r="BS188" s="97"/>
      <c r="BT188" s="97"/>
      <c r="BU188" s="97"/>
      <c r="BV188" s="97"/>
      <c r="BW188" s="97"/>
      <c r="BX188" s="97">
        <v>908.22</v>
      </c>
      <c r="BY188" s="97"/>
      <c r="BZ188" s="97"/>
      <c r="CA188" s="97"/>
      <c r="CB188" s="97"/>
      <c r="CC188" s="97"/>
      <c r="CD188" s="97"/>
      <c r="CE188" s="97"/>
      <c r="CF188" s="97"/>
      <c r="CG188" s="97"/>
      <c r="CH188" s="97"/>
      <c r="CI188" s="97"/>
      <c r="CJ188" s="99">
        <f>BX188/BJ188</f>
        <v>0.14573491655969192</v>
      </c>
      <c r="CK188" s="99"/>
      <c r="CL188" s="99"/>
      <c r="CM188" s="99"/>
      <c r="CN188" s="99"/>
      <c r="CO188" s="99"/>
      <c r="CP188" s="99"/>
      <c r="CQ188" s="99"/>
      <c r="CR188" s="99"/>
      <c r="CS188" s="99"/>
      <c r="CT188" s="99"/>
      <c r="CU188" s="98">
        <v>100</v>
      </c>
      <c r="CV188" s="98"/>
      <c r="CW188" s="98"/>
      <c r="CX188" s="98"/>
      <c r="CY188" s="98"/>
      <c r="CZ188" s="98"/>
      <c r="DA188" s="98"/>
      <c r="DB188" s="98"/>
      <c r="DC188" s="98"/>
      <c r="DD188" s="98"/>
      <c r="DE188" s="98"/>
      <c r="DF188" s="98"/>
      <c r="DG188" s="98"/>
      <c r="DH188" s="98"/>
      <c r="DI188" s="98"/>
      <c r="DJ188" s="98"/>
      <c r="DK188" s="97">
        <v>196848.4</v>
      </c>
      <c r="DL188" s="97"/>
      <c r="DM188" s="97"/>
      <c r="DN188" s="97"/>
      <c r="DO188" s="97"/>
      <c r="DP188" s="97"/>
      <c r="DQ188" s="97"/>
      <c r="DR188" s="97"/>
      <c r="DS188" s="97"/>
      <c r="DT188" s="97"/>
      <c r="DU188" s="97"/>
      <c r="DV188" s="97"/>
      <c r="DW188" s="97"/>
      <c r="DX188" s="97"/>
      <c r="DY188" s="97">
        <v>150814.85999999999</v>
      </c>
      <c r="DZ188" s="97"/>
      <c r="EA188" s="97"/>
      <c r="EB188" s="97"/>
      <c r="EC188" s="97"/>
      <c r="ED188" s="97"/>
      <c r="EE188" s="97"/>
      <c r="EF188" s="97"/>
      <c r="EG188" s="97"/>
      <c r="EH188" s="97"/>
      <c r="EI188" s="97"/>
      <c r="EJ188" s="97"/>
      <c r="EK188" s="99">
        <f>DY188/DK188</f>
        <v>0.76614724833933112</v>
      </c>
      <c r="EL188" s="99"/>
      <c r="EM188" s="99"/>
      <c r="EN188" s="99"/>
      <c r="EO188" s="99"/>
      <c r="EP188" s="99"/>
      <c r="EQ188" s="99"/>
      <c r="ER188" s="99"/>
      <c r="ES188" s="99"/>
      <c r="ET188" s="99"/>
      <c r="EU188" s="99"/>
      <c r="EV188" s="98">
        <v>100</v>
      </c>
      <c r="EW188" s="98"/>
      <c r="EX188" s="98"/>
      <c r="EY188" s="98"/>
      <c r="EZ188" s="98"/>
      <c r="FA188" s="98"/>
      <c r="FB188" s="98"/>
      <c r="FC188" s="98"/>
      <c r="FD188" s="98"/>
      <c r="FE188" s="98"/>
      <c r="FF188" s="98"/>
      <c r="FG188" s="98"/>
      <c r="FH188" s="98"/>
      <c r="FI188" s="98"/>
      <c r="FJ188" s="98"/>
      <c r="FK188" s="98"/>
      <c r="FL188" s="47" t="s">
        <v>125</v>
      </c>
      <c r="FM188" s="47"/>
      <c r="FN188" s="47"/>
      <c r="FO188" s="47"/>
      <c r="FP188" s="47"/>
      <c r="FQ188" s="47"/>
      <c r="FR188" s="47"/>
      <c r="FS188" s="47"/>
      <c r="FT188" s="47"/>
      <c r="FU188" s="47"/>
      <c r="FV188" s="47"/>
      <c r="FW188" s="47"/>
      <c r="FX188" s="47"/>
      <c r="FY188" s="47"/>
      <c r="FZ188" s="47"/>
      <c r="GA188" s="47"/>
      <c r="GB188" s="15">
        <v>0</v>
      </c>
      <c r="GC188" s="15">
        <v>2003</v>
      </c>
      <c r="GD188" s="15">
        <v>0</v>
      </c>
      <c r="GE188" s="15"/>
      <c r="GF188" s="15"/>
    </row>
    <row r="189" spans="2:188" s="12" customFormat="1" ht="42.75" customHeight="1" x14ac:dyDescent="0.2">
      <c r="B189" s="100" t="s">
        <v>67</v>
      </c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  <c r="AC189" s="101"/>
      <c r="AD189" s="101"/>
      <c r="AE189" s="101"/>
      <c r="AF189" s="101"/>
      <c r="AG189" s="101"/>
      <c r="AH189" s="101"/>
      <c r="AI189" s="101"/>
      <c r="AJ189" s="101"/>
      <c r="AK189" s="101"/>
      <c r="AL189" s="101"/>
      <c r="AM189" s="102"/>
      <c r="AN189" s="75" t="s">
        <v>68</v>
      </c>
      <c r="AO189" s="76"/>
      <c r="AP189" s="76"/>
      <c r="AQ189" s="76"/>
      <c r="AR189" s="76"/>
      <c r="AS189" s="76"/>
      <c r="AT189" s="76"/>
      <c r="AU189" s="76"/>
      <c r="AV189" s="76"/>
      <c r="AW189" s="77"/>
      <c r="AX189" s="35" t="s">
        <v>88</v>
      </c>
      <c r="AY189" s="35"/>
      <c r="AZ189" s="35"/>
      <c r="BA189" s="35"/>
      <c r="BB189" s="35"/>
      <c r="BC189" s="35"/>
      <c r="BD189" s="35"/>
      <c r="BE189" s="35"/>
      <c r="BF189" s="35"/>
      <c r="BG189" s="35"/>
      <c r="BH189" s="35"/>
      <c r="BI189" s="35"/>
      <c r="BJ189" s="109"/>
      <c r="BK189" s="110"/>
      <c r="BL189" s="110"/>
      <c r="BM189" s="110"/>
      <c r="BN189" s="110"/>
      <c r="BO189" s="110"/>
      <c r="BP189" s="110"/>
      <c r="BQ189" s="110"/>
      <c r="BR189" s="110"/>
      <c r="BS189" s="110"/>
      <c r="BT189" s="110"/>
      <c r="BU189" s="110"/>
      <c r="BV189" s="110"/>
      <c r="BW189" s="111"/>
      <c r="BX189" s="109"/>
      <c r="BY189" s="110"/>
      <c r="BZ189" s="110"/>
      <c r="CA189" s="110"/>
      <c r="CB189" s="110"/>
      <c r="CC189" s="110"/>
      <c r="CD189" s="110"/>
      <c r="CE189" s="110"/>
      <c r="CF189" s="110"/>
      <c r="CG189" s="110"/>
      <c r="CH189" s="110"/>
      <c r="CI189" s="111"/>
      <c r="CJ189" s="109"/>
      <c r="CK189" s="110"/>
      <c r="CL189" s="110"/>
      <c r="CM189" s="110"/>
      <c r="CN189" s="110"/>
      <c r="CO189" s="110"/>
      <c r="CP189" s="110"/>
      <c r="CQ189" s="110"/>
      <c r="CR189" s="110"/>
      <c r="CS189" s="110"/>
      <c r="CT189" s="111"/>
      <c r="CU189" s="118"/>
      <c r="CV189" s="119"/>
      <c r="CW189" s="119"/>
      <c r="CX189" s="119"/>
      <c r="CY189" s="119"/>
      <c r="CZ189" s="119"/>
      <c r="DA189" s="119"/>
      <c r="DB189" s="119"/>
      <c r="DC189" s="119"/>
      <c r="DD189" s="119"/>
      <c r="DE189" s="119"/>
      <c r="DF189" s="119"/>
      <c r="DG189" s="119"/>
      <c r="DH189" s="119"/>
      <c r="DI189" s="119"/>
      <c r="DJ189" s="120"/>
      <c r="DK189" s="109"/>
      <c r="DL189" s="110"/>
      <c r="DM189" s="110"/>
      <c r="DN189" s="110"/>
      <c r="DO189" s="110"/>
      <c r="DP189" s="110"/>
      <c r="DQ189" s="110"/>
      <c r="DR189" s="110"/>
      <c r="DS189" s="110"/>
      <c r="DT189" s="110"/>
      <c r="DU189" s="110"/>
      <c r="DV189" s="110"/>
      <c r="DW189" s="110"/>
      <c r="DX189" s="111"/>
      <c r="DY189" s="115"/>
      <c r="DZ189" s="116"/>
      <c r="EA189" s="116"/>
      <c r="EB189" s="116"/>
      <c r="EC189" s="116"/>
      <c r="ED189" s="116"/>
      <c r="EE189" s="116"/>
      <c r="EF189" s="116"/>
      <c r="EG189" s="116"/>
      <c r="EH189" s="116"/>
      <c r="EI189" s="116"/>
      <c r="EJ189" s="117"/>
      <c r="EK189" s="69"/>
      <c r="EL189" s="70"/>
      <c r="EM189" s="70"/>
      <c r="EN189" s="70"/>
      <c r="EO189" s="70"/>
      <c r="EP189" s="70"/>
      <c r="EQ189" s="70"/>
      <c r="ER189" s="70"/>
      <c r="ES189" s="70"/>
      <c r="ET189" s="70"/>
      <c r="EU189" s="71"/>
      <c r="EV189" s="118"/>
      <c r="EW189" s="119"/>
      <c r="EX189" s="119"/>
      <c r="EY189" s="119"/>
      <c r="EZ189" s="119"/>
      <c r="FA189" s="119"/>
      <c r="FB189" s="119"/>
      <c r="FC189" s="119"/>
      <c r="FD189" s="119"/>
      <c r="FE189" s="119"/>
      <c r="FF189" s="119"/>
      <c r="FG189" s="119"/>
      <c r="FH189" s="119"/>
      <c r="FI189" s="119"/>
      <c r="FJ189" s="119"/>
      <c r="FK189" s="120"/>
      <c r="FL189" s="75"/>
      <c r="FM189" s="76"/>
      <c r="FN189" s="76"/>
      <c r="FO189" s="76"/>
      <c r="FP189" s="76"/>
      <c r="FQ189" s="76"/>
      <c r="FR189" s="76"/>
      <c r="FS189" s="76"/>
      <c r="FT189" s="76"/>
      <c r="FU189" s="76"/>
      <c r="FV189" s="76"/>
      <c r="FW189" s="76"/>
      <c r="FX189" s="76"/>
      <c r="FY189" s="76"/>
      <c r="FZ189" s="76"/>
      <c r="GA189" s="77"/>
      <c r="GB189" s="9"/>
      <c r="GC189" s="9"/>
      <c r="GD189" s="9"/>
      <c r="GE189" s="9"/>
      <c r="GF189" s="9"/>
    </row>
    <row r="190" spans="2:188" s="11" customFormat="1" ht="27" customHeight="1" x14ac:dyDescent="0.3">
      <c r="B190" s="81" t="s">
        <v>27</v>
      </c>
      <c r="C190" s="81"/>
      <c r="D190" s="81"/>
      <c r="E190" s="81"/>
      <c r="F190" s="81"/>
      <c r="G190" s="81"/>
      <c r="H190" s="81"/>
      <c r="I190" s="81"/>
      <c r="J190" s="81"/>
      <c r="K190" s="81"/>
      <c r="L190" s="81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81"/>
      <c r="X190" s="81"/>
      <c r="Y190" s="81"/>
      <c r="Z190" s="81"/>
      <c r="AA190" s="81"/>
      <c r="AB190" s="81"/>
      <c r="AC190" s="81"/>
      <c r="AD190" s="81"/>
      <c r="AE190" s="81"/>
      <c r="AF190" s="81"/>
      <c r="AG190" s="81"/>
      <c r="AH190" s="81"/>
      <c r="AI190" s="81"/>
      <c r="AJ190" s="81"/>
      <c r="AK190" s="81"/>
      <c r="AL190" s="81"/>
      <c r="AM190" s="81"/>
      <c r="AN190" s="89" t="s">
        <v>69</v>
      </c>
      <c r="AO190" s="89"/>
      <c r="AP190" s="89"/>
      <c r="AQ190" s="89"/>
      <c r="AR190" s="89"/>
      <c r="AS190" s="89"/>
      <c r="AT190" s="89"/>
      <c r="AU190" s="89"/>
      <c r="AV190" s="89"/>
      <c r="AW190" s="89"/>
      <c r="AX190" s="35" t="s">
        <v>88</v>
      </c>
      <c r="AY190" s="35"/>
      <c r="AZ190" s="35"/>
      <c r="BA190" s="35"/>
      <c r="BB190" s="35"/>
      <c r="BC190" s="35"/>
      <c r="BD190" s="35"/>
      <c r="BE190" s="35"/>
      <c r="BF190" s="35"/>
      <c r="BG190" s="35"/>
      <c r="BH190" s="35"/>
      <c r="BI190" s="35"/>
      <c r="BJ190" s="90">
        <f>SUM(BJ191:BW197)</f>
        <v>25550</v>
      </c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>
        <f>SUM(BX191:CI197)</f>
        <v>550</v>
      </c>
      <c r="BY190" s="90"/>
      <c r="BZ190" s="90"/>
      <c r="CA190" s="90"/>
      <c r="CB190" s="90"/>
      <c r="CC190" s="90"/>
      <c r="CD190" s="90"/>
      <c r="CE190" s="90"/>
      <c r="CF190" s="90"/>
      <c r="CG190" s="90"/>
      <c r="CH190" s="90"/>
      <c r="CI190" s="90"/>
      <c r="CJ190" s="91">
        <f>BX190/BJ190</f>
        <v>2.1526418786692758E-2</v>
      </c>
      <c r="CK190" s="91"/>
      <c r="CL190" s="91"/>
      <c r="CM190" s="91"/>
      <c r="CN190" s="91"/>
      <c r="CO190" s="91"/>
      <c r="CP190" s="91"/>
      <c r="CQ190" s="91"/>
      <c r="CR190" s="91"/>
      <c r="CS190" s="91"/>
      <c r="CT190" s="91"/>
      <c r="CU190" s="92"/>
      <c r="CV190" s="92"/>
      <c r="CW190" s="92"/>
      <c r="CX190" s="92"/>
      <c r="CY190" s="92"/>
      <c r="CZ190" s="92"/>
      <c r="DA190" s="92"/>
      <c r="DB190" s="92"/>
      <c r="DC190" s="92"/>
      <c r="DD190" s="92"/>
      <c r="DE190" s="92"/>
      <c r="DF190" s="92"/>
      <c r="DG190" s="92"/>
      <c r="DH190" s="92"/>
      <c r="DI190" s="92"/>
      <c r="DJ190" s="92"/>
      <c r="DK190" s="90">
        <f>SUM(DK191:DX197)</f>
        <v>81587</v>
      </c>
      <c r="DL190" s="89"/>
      <c r="DM190" s="89"/>
      <c r="DN190" s="89"/>
      <c r="DO190" s="89"/>
      <c r="DP190" s="89"/>
      <c r="DQ190" s="89"/>
      <c r="DR190" s="89"/>
      <c r="DS190" s="89"/>
      <c r="DT190" s="89"/>
      <c r="DU190" s="89"/>
      <c r="DV190" s="89"/>
      <c r="DW190" s="89"/>
      <c r="DX190" s="89"/>
      <c r="DY190" s="90">
        <f>SUM(DY191:EJ197)</f>
        <v>26651.32</v>
      </c>
      <c r="DZ190" s="89"/>
      <c r="EA190" s="89"/>
      <c r="EB190" s="89"/>
      <c r="EC190" s="89"/>
      <c r="ED190" s="89"/>
      <c r="EE190" s="89"/>
      <c r="EF190" s="89"/>
      <c r="EG190" s="89"/>
      <c r="EH190" s="89"/>
      <c r="EI190" s="89"/>
      <c r="EJ190" s="89"/>
      <c r="EK190" s="91">
        <f>DY190/DK190</f>
        <v>0.32666135536298674</v>
      </c>
      <c r="EL190" s="91"/>
      <c r="EM190" s="91"/>
      <c r="EN190" s="91"/>
      <c r="EO190" s="91"/>
      <c r="EP190" s="91"/>
      <c r="EQ190" s="91"/>
      <c r="ER190" s="91"/>
      <c r="ES190" s="91"/>
      <c r="ET190" s="91"/>
      <c r="EU190" s="91"/>
      <c r="EV190" s="92"/>
      <c r="EW190" s="92"/>
      <c r="EX190" s="92"/>
      <c r="EY190" s="92"/>
      <c r="EZ190" s="92"/>
      <c r="FA190" s="92"/>
      <c r="FB190" s="92"/>
      <c r="FC190" s="92"/>
      <c r="FD190" s="92"/>
      <c r="FE190" s="92"/>
      <c r="FF190" s="92"/>
      <c r="FG190" s="92"/>
      <c r="FH190" s="92"/>
      <c r="FI190" s="92"/>
      <c r="FJ190" s="92"/>
      <c r="FK190" s="92"/>
      <c r="FL190" s="89"/>
      <c r="FM190" s="89"/>
      <c r="FN190" s="89"/>
      <c r="FO190" s="89"/>
      <c r="FP190" s="89"/>
      <c r="FQ190" s="89"/>
      <c r="FR190" s="89"/>
      <c r="FS190" s="89"/>
      <c r="FT190" s="89"/>
      <c r="FU190" s="89"/>
      <c r="FV190" s="89"/>
      <c r="FW190" s="89"/>
      <c r="FX190" s="89"/>
      <c r="FY190" s="89"/>
      <c r="FZ190" s="89"/>
      <c r="GA190" s="89"/>
      <c r="GB190" s="8"/>
      <c r="GC190" s="8"/>
      <c r="GD190" s="8"/>
      <c r="GE190" s="8"/>
      <c r="GF190" s="8"/>
    </row>
    <row r="191" spans="2:188" ht="15" customHeight="1" x14ac:dyDescent="0.3">
      <c r="B191" s="121"/>
      <c r="C191" s="122"/>
      <c r="D191" s="122"/>
      <c r="E191" s="122"/>
      <c r="F191" s="122"/>
      <c r="G191" s="122"/>
      <c r="H191" s="122"/>
      <c r="I191" s="122"/>
      <c r="J191" s="122"/>
      <c r="K191" s="122"/>
      <c r="L191" s="122"/>
      <c r="M191" s="122"/>
      <c r="N191" s="122"/>
      <c r="O191" s="122"/>
      <c r="P191" s="122"/>
      <c r="Q191" s="122"/>
      <c r="R191" s="122"/>
      <c r="S191" s="122"/>
      <c r="T191" s="122"/>
      <c r="U191" s="122"/>
      <c r="V191" s="122"/>
      <c r="W191" s="122"/>
      <c r="X191" s="122"/>
      <c r="Y191" s="122"/>
      <c r="Z191" s="122"/>
      <c r="AA191" s="122"/>
      <c r="AB191" s="122"/>
      <c r="AC191" s="122"/>
      <c r="AD191" s="122"/>
      <c r="AE191" s="122"/>
      <c r="AF191" s="122"/>
      <c r="AG191" s="122"/>
      <c r="AH191" s="122"/>
      <c r="AI191" s="122"/>
      <c r="AJ191" s="122"/>
      <c r="AK191" s="122"/>
      <c r="AL191" s="122"/>
      <c r="AM191" s="123"/>
      <c r="AN191" s="109" t="s">
        <v>70</v>
      </c>
      <c r="AO191" s="110"/>
      <c r="AP191" s="110"/>
      <c r="AQ191" s="110"/>
      <c r="AR191" s="110"/>
      <c r="AS191" s="110"/>
      <c r="AT191" s="110"/>
      <c r="AU191" s="110"/>
      <c r="AV191" s="110"/>
      <c r="AW191" s="111"/>
      <c r="AX191" s="35" t="s">
        <v>88</v>
      </c>
      <c r="AY191" s="35"/>
      <c r="AZ191" s="35"/>
      <c r="BA191" s="35"/>
      <c r="BB191" s="35"/>
      <c r="BC191" s="35"/>
      <c r="BD191" s="35"/>
      <c r="BE191" s="35"/>
      <c r="BF191" s="35"/>
      <c r="BG191" s="35"/>
      <c r="BH191" s="35"/>
      <c r="BI191" s="35"/>
      <c r="BJ191" s="115"/>
      <c r="BK191" s="116"/>
      <c r="BL191" s="116"/>
      <c r="BM191" s="116"/>
      <c r="BN191" s="116"/>
      <c r="BO191" s="116"/>
      <c r="BP191" s="116"/>
      <c r="BQ191" s="116"/>
      <c r="BR191" s="116"/>
      <c r="BS191" s="116"/>
      <c r="BT191" s="116"/>
      <c r="BU191" s="116"/>
      <c r="BV191" s="116"/>
      <c r="BW191" s="117"/>
      <c r="BX191" s="115"/>
      <c r="BY191" s="116"/>
      <c r="BZ191" s="116"/>
      <c r="CA191" s="116"/>
      <c r="CB191" s="116"/>
      <c r="CC191" s="116"/>
      <c r="CD191" s="116"/>
      <c r="CE191" s="116"/>
      <c r="CF191" s="116"/>
      <c r="CG191" s="116"/>
      <c r="CH191" s="116"/>
      <c r="CI191" s="117"/>
      <c r="CJ191" s="91"/>
      <c r="CK191" s="91"/>
      <c r="CL191" s="91"/>
      <c r="CM191" s="91"/>
      <c r="CN191" s="91"/>
      <c r="CO191" s="91"/>
      <c r="CP191" s="91"/>
      <c r="CQ191" s="91"/>
      <c r="CR191" s="91"/>
      <c r="CS191" s="91"/>
      <c r="CT191" s="91"/>
      <c r="CU191" s="118"/>
      <c r="CV191" s="119"/>
      <c r="CW191" s="119"/>
      <c r="CX191" s="119"/>
      <c r="CY191" s="119"/>
      <c r="CZ191" s="119"/>
      <c r="DA191" s="119"/>
      <c r="DB191" s="119"/>
      <c r="DC191" s="119"/>
      <c r="DD191" s="119"/>
      <c r="DE191" s="119"/>
      <c r="DF191" s="119"/>
      <c r="DG191" s="119"/>
      <c r="DH191" s="119"/>
      <c r="DI191" s="119"/>
      <c r="DJ191" s="120"/>
      <c r="DK191" s="115"/>
      <c r="DL191" s="116"/>
      <c r="DM191" s="116"/>
      <c r="DN191" s="116"/>
      <c r="DO191" s="116"/>
      <c r="DP191" s="116"/>
      <c r="DQ191" s="116"/>
      <c r="DR191" s="116"/>
      <c r="DS191" s="116"/>
      <c r="DT191" s="116"/>
      <c r="DU191" s="116"/>
      <c r="DV191" s="116"/>
      <c r="DW191" s="116"/>
      <c r="DX191" s="117"/>
      <c r="DY191" s="115"/>
      <c r="DZ191" s="116"/>
      <c r="EA191" s="116"/>
      <c r="EB191" s="116"/>
      <c r="EC191" s="116"/>
      <c r="ED191" s="116"/>
      <c r="EE191" s="116"/>
      <c r="EF191" s="116"/>
      <c r="EG191" s="116"/>
      <c r="EH191" s="116"/>
      <c r="EI191" s="116"/>
      <c r="EJ191" s="117"/>
      <c r="EK191" s="91"/>
      <c r="EL191" s="91"/>
      <c r="EM191" s="91"/>
      <c r="EN191" s="91"/>
      <c r="EO191" s="91"/>
      <c r="EP191" s="91"/>
      <c r="EQ191" s="91"/>
      <c r="ER191" s="91"/>
      <c r="ES191" s="91"/>
      <c r="ET191" s="91"/>
      <c r="EU191" s="91"/>
      <c r="EV191" s="118"/>
      <c r="EW191" s="119"/>
      <c r="EX191" s="119"/>
      <c r="EY191" s="119"/>
      <c r="EZ191" s="119"/>
      <c r="FA191" s="119"/>
      <c r="FB191" s="119"/>
      <c r="FC191" s="119"/>
      <c r="FD191" s="119"/>
      <c r="FE191" s="119"/>
      <c r="FF191" s="119"/>
      <c r="FG191" s="119"/>
      <c r="FH191" s="119"/>
      <c r="FI191" s="119"/>
      <c r="FJ191" s="119"/>
      <c r="FK191" s="120"/>
      <c r="FL191" s="109"/>
      <c r="FM191" s="110"/>
      <c r="FN191" s="110"/>
      <c r="FO191" s="110"/>
      <c r="FP191" s="110"/>
      <c r="FQ191" s="110"/>
      <c r="FR191" s="110"/>
      <c r="FS191" s="110"/>
      <c r="FT191" s="110"/>
      <c r="FU191" s="110"/>
      <c r="FV191" s="110"/>
      <c r="FW191" s="110"/>
      <c r="FX191" s="110"/>
      <c r="FY191" s="110"/>
      <c r="FZ191" s="110"/>
      <c r="GA191" s="111"/>
      <c r="GB191" s="6"/>
      <c r="GC191" s="6"/>
      <c r="GD191" s="6">
        <v>0</v>
      </c>
      <c r="GE191" s="6"/>
      <c r="GF191" s="6"/>
    </row>
    <row r="192" spans="2:188" ht="15" customHeight="1" x14ac:dyDescent="0.3">
      <c r="B192" s="93"/>
      <c r="C192" s="93"/>
      <c r="D192" s="93"/>
      <c r="E192" s="93"/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  <c r="AB192" s="93"/>
      <c r="AC192" s="93"/>
      <c r="AD192" s="93"/>
      <c r="AE192" s="93"/>
      <c r="AF192" s="93"/>
      <c r="AG192" s="93"/>
      <c r="AH192" s="93"/>
      <c r="AI192" s="93"/>
      <c r="AJ192" s="93"/>
      <c r="AK192" s="93"/>
      <c r="AL192" s="93"/>
      <c r="AM192" s="93"/>
      <c r="AN192" s="35" t="s">
        <v>71</v>
      </c>
      <c r="AO192" s="35"/>
      <c r="AP192" s="35"/>
      <c r="AQ192" s="35"/>
      <c r="AR192" s="35"/>
      <c r="AS192" s="35"/>
      <c r="AT192" s="35"/>
      <c r="AU192" s="35"/>
      <c r="AV192" s="35"/>
      <c r="AW192" s="35"/>
      <c r="AX192" s="35" t="s">
        <v>88</v>
      </c>
      <c r="AY192" s="35"/>
      <c r="AZ192" s="35"/>
      <c r="BA192" s="35"/>
      <c r="BB192" s="35"/>
      <c r="BC192" s="35"/>
      <c r="BD192" s="35"/>
      <c r="BE192" s="35"/>
      <c r="BF192" s="35"/>
      <c r="BG192" s="35"/>
      <c r="BH192" s="35"/>
      <c r="BI192" s="35"/>
      <c r="BJ192" s="38">
        <v>20000</v>
      </c>
      <c r="BK192" s="38"/>
      <c r="BL192" s="38"/>
      <c r="BM192" s="38"/>
      <c r="BN192" s="38"/>
      <c r="BO192" s="38"/>
      <c r="BP192" s="38"/>
      <c r="BQ192" s="38"/>
      <c r="BR192" s="38"/>
      <c r="BS192" s="38"/>
      <c r="BT192" s="38"/>
      <c r="BU192" s="38"/>
      <c r="BV192" s="38"/>
      <c r="BW192" s="38"/>
      <c r="BX192" s="38"/>
      <c r="BY192" s="38"/>
      <c r="BZ192" s="38"/>
      <c r="CA192" s="38"/>
      <c r="CB192" s="38"/>
      <c r="CC192" s="38"/>
      <c r="CD192" s="38"/>
      <c r="CE192" s="38"/>
      <c r="CF192" s="38"/>
      <c r="CG192" s="38"/>
      <c r="CH192" s="38"/>
      <c r="CI192" s="38"/>
      <c r="CJ192" s="91">
        <f t="shared" ref="CJ192:CJ197" si="13">BX192/BJ192</f>
        <v>0</v>
      </c>
      <c r="CK192" s="91"/>
      <c r="CL192" s="91"/>
      <c r="CM192" s="91"/>
      <c r="CN192" s="91"/>
      <c r="CO192" s="91"/>
      <c r="CP192" s="91"/>
      <c r="CQ192" s="91"/>
      <c r="CR192" s="91"/>
      <c r="CS192" s="91"/>
      <c r="CT192" s="91"/>
      <c r="CU192" s="40">
        <v>100</v>
      </c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38">
        <v>26870</v>
      </c>
      <c r="DL192" s="35"/>
      <c r="DM192" s="35"/>
      <c r="DN192" s="35"/>
      <c r="DO192" s="35"/>
      <c r="DP192" s="35"/>
      <c r="DQ192" s="35"/>
      <c r="DR192" s="35"/>
      <c r="DS192" s="35"/>
      <c r="DT192" s="35"/>
      <c r="DU192" s="35"/>
      <c r="DV192" s="35"/>
      <c r="DW192" s="35"/>
      <c r="DX192" s="35"/>
      <c r="DY192" s="38">
        <v>340.04</v>
      </c>
      <c r="DZ192" s="35"/>
      <c r="EA192" s="35"/>
      <c r="EB192" s="35"/>
      <c r="EC192" s="35"/>
      <c r="ED192" s="35"/>
      <c r="EE192" s="35"/>
      <c r="EF192" s="35"/>
      <c r="EG192" s="35"/>
      <c r="EH192" s="35"/>
      <c r="EI192" s="35"/>
      <c r="EJ192" s="35"/>
      <c r="EK192" s="91">
        <f t="shared" ref="EK192:EK197" si="14">DY192/DK192</f>
        <v>1.2655005582433942E-2</v>
      </c>
      <c r="EL192" s="91"/>
      <c r="EM192" s="91"/>
      <c r="EN192" s="91"/>
      <c r="EO192" s="91"/>
      <c r="EP192" s="91"/>
      <c r="EQ192" s="91"/>
      <c r="ER192" s="91"/>
      <c r="ES192" s="91"/>
      <c r="ET192" s="91"/>
      <c r="EU192" s="91"/>
      <c r="EV192" s="40">
        <v>100</v>
      </c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  <c r="FL192" s="35"/>
      <c r="FM192" s="35"/>
      <c r="FN192" s="35"/>
      <c r="FO192" s="35"/>
      <c r="FP192" s="35"/>
      <c r="FQ192" s="35"/>
      <c r="FR192" s="35"/>
      <c r="FS192" s="35"/>
      <c r="FT192" s="35"/>
      <c r="FU192" s="35"/>
      <c r="FV192" s="35"/>
      <c r="FW192" s="35"/>
      <c r="FX192" s="35"/>
      <c r="FY192" s="35"/>
      <c r="FZ192" s="35"/>
      <c r="GA192" s="35"/>
      <c r="GB192" s="6"/>
      <c r="GC192" s="6"/>
      <c r="GD192" s="6">
        <v>0</v>
      </c>
      <c r="GE192" s="6"/>
      <c r="GF192" s="6"/>
    </row>
    <row r="193" spans="2:188" ht="15" customHeight="1" x14ac:dyDescent="0.3">
      <c r="B193" s="93"/>
      <c r="C193" s="93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  <c r="AN193" s="35" t="s">
        <v>72</v>
      </c>
      <c r="AO193" s="35"/>
      <c r="AP193" s="35"/>
      <c r="AQ193" s="35"/>
      <c r="AR193" s="35"/>
      <c r="AS193" s="35"/>
      <c r="AT193" s="35"/>
      <c r="AU193" s="35"/>
      <c r="AV193" s="35"/>
      <c r="AW193" s="35"/>
      <c r="AX193" s="35" t="s">
        <v>88</v>
      </c>
      <c r="AY193" s="35"/>
      <c r="AZ193" s="35"/>
      <c r="BA193" s="35"/>
      <c r="BB193" s="35"/>
      <c r="BC193" s="35"/>
      <c r="BD193" s="35"/>
      <c r="BE193" s="35"/>
      <c r="BF193" s="35"/>
      <c r="BG193" s="35"/>
      <c r="BH193" s="35"/>
      <c r="BI193" s="35"/>
      <c r="BJ193" s="38"/>
      <c r="BK193" s="38"/>
      <c r="BL193" s="38"/>
      <c r="BM193" s="38"/>
      <c r="BN193" s="38"/>
      <c r="BO193" s="38"/>
      <c r="BP193" s="38"/>
      <c r="BQ193" s="38"/>
      <c r="BR193" s="38"/>
      <c r="BS193" s="38"/>
      <c r="BT193" s="38"/>
      <c r="BU193" s="38"/>
      <c r="BV193" s="38"/>
      <c r="BW193" s="38"/>
      <c r="BX193" s="38"/>
      <c r="BY193" s="38"/>
      <c r="BZ193" s="38"/>
      <c r="CA193" s="38"/>
      <c r="CB193" s="38"/>
      <c r="CC193" s="38"/>
      <c r="CD193" s="38"/>
      <c r="CE193" s="38"/>
      <c r="CF193" s="38"/>
      <c r="CG193" s="38"/>
      <c r="CH193" s="38"/>
      <c r="CI193" s="38"/>
      <c r="CJ193" s="91"/>
      <c r="CK193" s="91"/>
      <c r="CL193" s="91"/>
      <c r="CM193" s="91"/>
      <c r="CN193" s="91"/>
      <c r="CO193" s="91"/>
      <c r="CP193" s="91"/>
      <c r="CQ193" s="91"/>
      <c r="CR193" s="91"/>
      <c r="CS193" s="91"/>
      <c r="CT193" s="91"/>
      <c r="CU193" s="40"/>
      <c r="CV193" s="40"/>
      <c r="CW193" s="40"/>
      <c r="CX193" s="40"/>
      <c r="CY193" s="40"/>
      <c r="CZ193" s="40"/>
      <c r="DA193" s="40"/>
      <c r="DB193" s="40"/>
      <c r="DC193" s="40"/>
      <c r="DD193" s="40"/>
      <c r="DE193" s="40"/>
      <c r="DF193" s="40"/>
      <c r="DG193" s="40"/>
      <c r="DH193" s="40"/>
      <c r="DI193" s="40"/>
      <c r="DJ193" s="40"/>
      <c r="DK193" s="38"/>
      <c r="DL193" s="35"/>
      <c r="DM193" s="35"/>
      <c r="DN193" s="35"/>
      <c r="DO193" s="35"/>
      <c r="DP193" s="35"/>
      <c r="DQ193" s="35"/>
      <c r="DR193" s="35"/>
      <c r="DS193" s="35"/>
      <c r="DT193" s="35"/>
      <c r="DU193" s="35"/>
      <c r="DV193" s="35"/>
      <c r="DW193" s="35"/>
      <c r="DX193" s="35"/>
      <c r="DY193" s="38"/>
      <c r="DZ193" s="35"/>
      <c r="EA193" s="35"/>
      <c r="EB193" s="35"/>
      <c r="EC193" s="35"/>
      <c r="ED193" s="35"/>
      <c r="EE193" s="35"/>
      <c r="EF193" s="35"/>
      <c r="EG193" s="35"/>
      <c r="EH193" s="35"/>
      <c r="EI193" s="35"/>
      <c r="EJ193" s="35"/>
      <c r="EK193" s="91"/>
      <c r="EL193" s="91"/>
      <c r="EM193" s="91"/>
      <c r="EN193" s="91"/>
      <c r="EO193" s="91"/>
      <c r="EP193" s="91"/>
      <c r="EQ193" s="91"/>
      <c r="ER193" s="91"/>
      <c r="ES193" s="91"/>
      <c r="ET193" s="91"/>
      <c r="EU193" s="91"/>
      <c r="EV193" s="40"/>
      <c r="EW193" s="40"/>
      <c r="EX193" s="40"/>
      <c r="EY193" s="40"/>
      <c r="EZ193" s="40"/>
      <c r="FA193" s="40"/>
      <c r="FB193" s="40"/>
      <c r="FC193" s="40"/>
      <c r="FD193" s="40"/>
      <c r="FE193" s="40"/>
      <c r="FF193" s="40"/>
      <c r="FG193" s="40"/>
      <c r="FH193" s="40"/>
      <c r="FI193" s="40"/>
      <c r="FJ193" s="40"/>
      <c r="FK193" s="40"/>
      <c r="FL193" s="35"/>
      <c r="FM193" s="35"/>
      <c r="FN193" s="35"/>
      <c r="FO193" s="35"/>
      <c r="FP193" s="35"/>
      <c r="FQ193" s="35"/>
      <c r="FR193" s="35"/>
      <c r="FS193" s="35"/>
      <c r="FT193" s="35"/>
      <c r="FU193" s="35"/>
      <c r="FV193" s="35"/>
      <c r="FW193" s="35"/>
      <c r="FX193" s="35"/>
      <c r="FY193" s="35"/>
      <c r="FZ193" s="35"/>
      <c r="GA193" s="35"/>
      <c r="GB193" s="6"/>
      <c r="GC193" s="6"/>
      <c r="GD193" s="6">
        <v>0</v>
      </c>
      <c r="GE193" s="6"/>
      <c r="GF193" s="6"/>
    </row>
    <row r="194" spans="2:188" ht="15" customHeight="1" x14ac:dyDescent="0.3">
      <c r="B194" s="93"/>
      <c r="C194" s="93"/>
      <c r="D194" s="93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  <c r="AN194" s="35" t="s">
        <v>73</v>
      </c>
      <c r="AO194" s="35"/>
      <c r="AP194" s="35"/>
      <c r="AQ194" s="35"/>
      <c r="AR194" s="35"/>
      <c r="AS194" s="35"/>
      <c r="AT194" s="35"/>
      <c r="AU194" s="35"/>
      <c r="AV194" s="35"/>
      <c r="AW194" s="35"/>
      <c r="AX194" s="35" t="s">
        <v>88</v>
      </c>
      <c r="AY194" s="35"/>
      <c r="AZ194" s="35"/>
      <c r="BA194" s="35"/>
      <c r="BB194" s="35"/>
      <c r="BC194" s="35"/>
      <c r="BD194" s="35"/>
      <c r="BE194" s="35"/>
      <c r="BF194" s="35"/>
      <c r="BG194" s="35"/>
      <c r="BH194" s="35"/>
      <c r="BI194" s="35"/>
      <c r="BJ194" s="38">
        <v>4270</v>
      </c>
      <c r="BK194" s="38"/>
      <c r="BL194" s="38"/>
      <c r="BM194" s="38"/>
      <c r="BN194" s="38"/>
      <c r="BO194" s="38"/>
      <c r="BP194" s="38"/>
      <c r="BQ194" s="38"/>
      <c r="BR194" s="38"/>
      <c r="BS194" s="38"/>
      <c r="BT194" s="38"/>
      <c r="BU194" s="38"/>
      <c r="BV194" s="38"/>
      <c r="BW194" s="38"/>
      <c r="BX194" s="38">
        <v>550</v>
      </c>
      <c r="BY194" s="38"/>
      <c r="BZ194" s="38"/>
      <c r="CA194" s="38"/>
      <c r="CB194" s="38"/>
      <c r="CC194" s="38"/>
      <c r="CD194" s="38"/>
      <c r="CE194" s="38"/>
      <c r="CF194" s="38"/>
      <c r="CG194" s="38"/>
      <c r="CH194" s="38"/>
      <c r="CI194" s="38"/>
      <c r="CJ194" s="91">
        <f t="shared" si="13"/>
        <v>0.1288056206088993</v>
      </c>
      <c r="CK194" s="91"/>
      <c r="CL194" s="91"/>
      <c r="CM194" s="91"/>
      <c r="CN194" s="91"/>
      <c r="CO194" s="91"/>
      <c r="CP194" s="91"/>
      <c r="CQ194" s="91"/>
      <c r="CR194" s="91"/>
      <c r="CS194" s="91"/>
      <c r="CT194" s="91"/>
      <c r="CU194" s="40">
        <v>100</v>
      </c>
      <c r="CV194" s="40"/>
      <c r="CW194" s="40"/>
      <c r="CX194" s="40"/>
      <c r="CY194" s="40"/>
      <c r="CZ194" s="40"/>
      <c r="DA194" s="40"/>
      <c r="DB194" s="40"/>
      <c r="DC194" s="40"/>
      <c r="DD194" s="40"/>
      <c r="DE194" s="40"/>
      <c r="DF194" s="40"/>
      <c r="DG194" s="40"/>
      <c r="DH194" s="40"/>
      <c r="DI194" s="40"/>
      <c r="DJ194" s="40"/>
      <c r="DK194" s="38">
        <v>40077</v>
      </c>
      <c r="DL194" s="35"/>
      <c r="DM194" s="35"/>
      <c r="DN194" s="35"/>
      <c r="DO194" s="35"/>
      <c r="DP194" s="35"/>
      <c r="DQ194" s="35"/>
      <c r="DR194" s="35"/>
      <c r="DS194" s="35"/>
      <c r="DT194" s="35"/>
      <c r="DU194" s="35"/>
      <c r="DV194" s="35"/>
      <c r="DW194" s="35"/>
      <c r="DX194" s="35"/>
      <c r="DY194" s="38">
        <v>21199.94</v>
      </c>
      <c r="DZ194" s="35"/>
      <c r="EA194" s="35"/>
      <c r="EB194" s="35"/>
      <c r="EC194" s="35"/>
      <c r="ED194" s="35"/>
      <c r="EE194" s="35"/>
      <c r="EF194" s="35"/>
      <c r="EG194" s="35"/>
      <c r="EH194" s="35"/>
      <c r="EI194" s="35"/>
      <c r="EJ194" s="35"/>
      <c r="EK194" s="91">
        <f>DY194/DK194</f>
        <v>0.52898021308980214</v>
      </c>
      <c r="EL194" s="91"/>
      <c r="EM194" s="91"/>
      <c r="EN194" s="91"/>
      <c r="EO194" s="91"/>
      <c r="EP194" s="91"/>
      <c r="EQ194" s="91"/>
      <c r="ER194" s="91"/>
      <c r="ES194" s="91"/>
      <c r="ET194" s="91"/>
      <c r="EU194" s="91"/>
      <c r="EV194" s="40">
        <v>100</v>
      </c>
      <c r="EW194" s="40"/>
      <c r="EX194" s="40"/>
      <c r="EY194" s="40"/>
      <c r="EZ194" s="40"/>
      <c r="FA194" s="40"/>
      <c r="FB194" s="40"/>
      <c r="FC194" s="40"/>
      <c r="FD194" s="40"/>
      <c r="FE194" s="40"/>
      <c r="FF194" s="40"/>
      <c r="FG194" s="40"/>
      <c r="FH194" s="40"/>
      <c r="FI194" s="40"/>
      <c r="FJ194" s="40"/>
      <c r="FK194" s="40"/>
      <c r="FL194" s="35"/>
      <c r="FM194" s="35"/>
      <c r="FN194" s="35"/>
      <c r="FO194" s="35"/>
      <c r="FP194" s="35"/>
      <c r="FQ194" s="35"/>
      <c r="FR194" s="35"/>
      <c r="FS194" s="35"/>
      <c r="FT194" s="35"/>
      <c r="FU194" s="35"/>
      <c r="FV194" s="35"/>
      <c r="FW194" s="35"/>
      <c r="FX194" s="35"/>
      <c r="FY194" s="35"/>
      <c r="FZ194" s="35"/>
      <c r="GA194" s="35"/>
      <c r="GB194" s="6"/>
      <c r="GC194" s="6"/>
      <c r="GD194" s="6">
        <v>8881.09</v>
      </c>
      <c r="GE194" s="6"/>
      <c r="GF194" s="6"/>
    </row>
    <row r="195" spans="2:188" ht="15" customHeight="1" x14ac:dyDescent="0.3">
      <c r="B195" s="93"/>
      <c r="C195" s="93"/>
      <c r="D195" s="93"/>
      <c r="E195" s="93"/>
      <c r="F195" s="93"/>
      <c r="G195" s="93"/>
      <c r="H195" s="93"/>
      <c r="I195" s="93"/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  <c r="AB195" s="93"/>
      <c r="AC195" s="93"/>
      <c r="AD195" s="93"/>
      <c r="AE195" s="93"/>
      <c r="AF195" s="93"/>
      <c r="AG195" s="93"/>
      <c r="AH195" s="93"/>
      <c r="AI195" s="93"/>
      <c r="AJ195" s="93"/>
      <c r="AK195" s="93"/>
      <c r="AL195" s="93"/>
      <c r="AM195" s="93"/>
      <c r="AN195" s="35" t="s">
        <v>74</v>
      </c>
      <c r="AO195" s="35"/>
      <c r="AP195" s="35"/>
      <c r="AQ195" s="35"/>
      <c r="AR195" s="35"/>
      <c r="AS195" s="35"/>
      <c r="AT195" s="35"/>
      <c r="AU195" s="35"/>
      <c r="AV195" s="35"/>
      <c r="AW195" s="35"/>
      <c r="AX195" s="35" t="s">
        <v>88</v>
      </c>
      <c r="AY195" s="35"/>
      <c r="AZ195" s="35"/>
      <c r="BA195" s="35"/>
      <c r="BB195" s="35"/>
      <c r="BC195" s="35"/>
      <c r="BD195" s="35"/>
      <c r="BE195" s="35"/>
      <c r="BF195" s="35"/>
      <c r="BG195" s="35"/>
      <c r="BH195" s="35"/>
      <c r="BI195" s="35"/>
      <c r="BJ195" s="38"/>
      <c r="BK195" s="38"/>
      <c r="BL195" s="38"/>
      <c r="BM195" s="38"/>
      <c r="BN195" s="38"/>
      <c r="BO195" s="38"/>
      <c r="BP195" s="38"/>
      <c r="BQ195" s="38"/>
      <c r="BR195" s="38"/>
      <c r="BS195" s="38"/>
      <c r="BT195" s="38"/>
      <c r="BU195" s="38"/>
      <c r="BV195" s="38"/>
      <c r="BW195" s="38"/>
      <c r="BX195" s="38"/>
      <c r="BY195" s="38"/>
      <c r="BZ195" s="38"/>
      <c r="CA195" s="38"/>
      <c r="CB195" s="38"/>
      <c r="CC195" s="38"/>
      <c r="CD195" s="38"/>
      <c r="CE195" s="38"/>
      <c r="CF195" s="38"/>
      <c r="CG195" s="38"/>
      <c r="CH195" s="38"/>
      <c r="CI195" s="38"/>
      <c r="CJ195" s="91" t="e">
        <f t="shared" si="13"/>
        <v>#DIV/0!</v>
      </c>
      <c r="CK195" s="91"/>
      <c r="CL195" s="91"/>
      <c r="CM195" s="91"/>
      <c r="CN195" s="91"/>
      <c r="CO195" s="91"/>
      <c r="CP195" s="91"/>
      <c r="CQ195" s="91"/>
      <c r="CR195" s="91"/>
      <c r="CS195" s="91"/>
      <c r="CT195" s="91"/>
      <c r="CU195" s="40"/>
      <c r="CV195" s="40"/>
      <c r="CW195" s="40"/>
      <c r="CX195" s="40"/>
      <c r="CY195" s="40"/>
      <c r="CZ195" s="40"/>
      <c r="DA195" s="40"/>
      <c r="DB195" s="40"/>
      <c r="DC195" s="40"/>
      <c r="DD195" s="40"/>
      <c r="DE195" s="40"/>
      <c r="DF195" s="40"/>
      <c r="DG195" s="40"/>
      <c r="DH195" s="40"/>
      <c r="DI195" s="40"/>
      <c r="DJ195" s="40"/>
      <c r="DK195" s="38">
        <v>5660</v>
      </c>
      <c r="DL195" s="35"/>
      <c r="DM195" s="35"/>
      <c r="DN195" s="35"/>
      <c r="DO195" s="35"/>
      <c r="DP195" s="35"/>
      <c r="DQ195" s="35"/>
      <c r="DR195" s="35"/>
      <c r="DS195" s="35"/>
      <c r="DT195" s="35"/>
      <c r="DU195" s="35"/>
      <c r="DV195" s="35"/>
      <c r="DW195" s="35"/>
      <c r="DX195" s="35"/>
      <c r="DY195" s="38">
        <v>620.19000000000005</v>
      </c>
      <c r="DZ195" s="35"/>
      <c r="EA195" s="35"/>
      <c r="EB195" s="35"/>
      <c r="EC195" s="35"/>
      <c r="ED195" s="35"/>
      <c r="EE195" s="35"/>
      <c r="EF195" s="35"/>
      <c r="EG195" s="35"/>
      <c r="EH195" s="35"/>
      <c r="EI195" s="35"/>
      <c r="EJ195" s="35"/>
      <c r="EK195" s="91">
        <f t="shared" si="14"/>
        <v>0.10957420494699648</v>
      </c>
      <c r="EL195" s="91"/>
      <c r="EM195" s="91"/>
      <c r="EN195" s="91"/>
      <c r="EO195" s="91"/>
      <c r="EP195" s="91"/>
      <c r="EQ195" s="91"/>
      <c r="ER195" s="91"/>
      <c r="ES195" s="91"/>
      <c r="ET195" s="91"/>
      <c r="EU195" s="91"/>
      <c r="EV195" s="40">
        <v>100</v>
      </c>
      <c r="EW195" s="40"/>
      <c r="EX195" s="40"/>
      <c r="EY195" s="40"/>
      <c r="EZ195" s="40"/>
      <c r="FA195" s="40"/>
      <c r="FB195" s="40"/>
      <c r="FC195" s="40"/>
      <c r="FD195" s="40"/>
      <c r="FE195" s="40"/>
      <c r="FF195" s="40"/>
      <c r="FG195" s="40"/>
      <c r="FH195" s="40"/>
      <c r="FI195" s="40"/>
      <c r="FJ195" s="40"/>
      <c r="FK195" s="40"/>
      <c r="FL195" s="35"/>
      <c r="FM195" s="35"/>
      <c r="FN195" s="35"/>
      <c r="FO195" s="35"/>
      <c r="FP195" s="35"/>
      <c r="FQ195" s="35"/>
      <c r="FR195" s="35"/>
      <c r="FS195" s="35"/>
      <c r="FT195" s="35"/>
      <c r="FU195" s="35"/>
      <c r="FV195" s="35"/>
      <c r="FW195" s="35"/>
      <c r="FX195" s="35"/>
      <c r="FY195" s="35"/>
      <c r="FZ195" s="35"/>
      <c r="GA195" s="35"/>
      <c r="GB195" s="6"/>
      <c r="GC195" s="6"/>
      <c r="GD195" s="6">
        <v>0</v>
      </c>
      <c r="GE195" s="6"/>
      <c r="GF195" s="6"/>
    </row>
    <row r="196" spans="2:188" ht="15" customHeight="1" x14ac:dyDescent="0.3"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35" t="s">
        <v>75</v>
      </c>
      <c r="AO196" s="35"/>
      <c r="AP196" s="35"/>
      <c r="AQ196" s="35"/>
      <c r="AR196" s="35"/>
      <c r="AS196" s="35"/>
      <c r="AT196" s="35"/>
      <c r="AU196" s="35"/>
      <c r="AV196" s="35"/>
      <c r="AW196" s="35"/>
      <c r="AX196" s="35" t="s">
        <v>88</v>
      </c>
      <c r="AY196" s="35"/>
      <c r="AZ196" s="35"/>
      <c r="BA196" s="35"/>
      <c r="BB196" s="35"/>
      <c r="BC196" s="35"/>
      <c r="BD196" s="35"/>
      <c r="BE196" s="35"/>
      <c r="BF196" s="35"/>
      <c r="BG196" s="35"/>
      <c r="BH196" s="35"/>
      <c r="BI196" s="35"/>
      <c r="BJ196" s="38"/>
      <c r="BK196" s="38"/>
      <c r="BL196" s="38"/>
      <c r="BM196" s="38"/>
      <c r="BN196" s="38"/>
      <c r="BO196" s="38"/>
      <c r="BP196" s="38"/>
      <c r="BQ196" s="38"/>
      <c r="BR196" s="38"/>
      <c r="BS196" s="38"/>
      <c r="BT196" s="38"/>
      <c r="BU196" s="38"/>
      <c r="BV196" s="38"/>
      <c r="BW196" s="38"/>
      <c r="BX196" s="38"/>
      <c r="BY196" s="38"/>
      <c r="BZ196" s="38"/>
      <c r="CA196" s="38"/>
      <c r="CB196" s="38"/>
      <c r="CC196" s="38"/>
      <c r="CD196" s="38"/>
      <c r="CE196" s="38"/>
      <c r="CF196" s="38"/>
      <c r="CG196" s="38"/>
      <c r="CH196" s="38"/>
      <c r="CI196" s="38"/>
      <c r="CJ196" s="91"/>
      <c r="CK196" s="91"/>
      <c r="CL196" s="91"/>
      <c r="CM196" s="91"/>
      <c r="CN196" s="91"/>
      <c r="CO196" s="91"/>
      <c r="CP196" s="91"/>
      <c r="CQ196" s="91"/>
      <c r="CR196" s="91"/>
      <c r="CS196" s="91"/>
      <c r="CT196" s="91"/>
      <c r="CU196" s="40"/>
      <c r="CV196" s="40"/>
      <c r="CW196" s="40"/>
      <c r="CX196" s="40"/>
      <c r="CY196" s="40"/>
      <c r="CZ196" s="40"/>
      <c r="DA196" s="40"/>
      <c r="DB196" s="40"/>
      <c r="DC196" s="40"/>
      <c r="DD196" s="40"/>
      <c r="DE196" s="40"/>
      <c r="DF196" s="40"/>
      <c r="DG196" s="40"/>
      <c r="DH196" s="40"/>
      <c r="DI196" s="40"/>
      <c r="DJ196" s="40"/>
      <c r="DK196" s="38"/>
      <c r="DL196" s="35"/>
      <c r="DM196" s="35"/>
      <c r="DN196" s="35"/>
      <c r="DO196" s="35"/>
      <c r="DP196" s="35"/>
      <c r="DQ196" s="35"/>
      <c r="DR196" s="35"/>
      <c r="DS196" s="35"/>
      <c r="DT196" s="35"/>
      <c r="DU196" s="35"/>
      <c r="DV196" s="35"/>
      <c r="DW196" s="35"/>
      <c r="DX196" s="35"/>
      <c r="DY196" s="38"/>
      <c r="DZ196" s="35"/>
      <c r="EA196" s="35"/>
      <c r="EB196" s="35"/>
      <c r="EC196" s="35"/>
      <c r="ED196" s="35"/>
      <c r="EE196" s="35"/>
      <c r="EF196" s="35"/>
      <c r="EG196" s="35"/>
      <c r="EH196" s="35"/>
      <c r="EI196" s="35"/>
      <c r="EJ196" s="35"/>
      <c r="EK196" s="91"/>
      <c r="EL196" s="91"/>
      <c r="EM196" s="91"/>
      <c r="EN196" s="91"/>
      <c r="EO196" s="91"/>
      <c r="EP196" s="91"/>
      <c r="EQ196" s="91"/>
      <c r="ER196" s="91"/>
      <c r="ES196" s="91"/>
      <c r="ET196" s="91"/>
      <c r="EU196" s="91"/>
      <c r="EV196" s="40"/>
      <c r="EW196" s="40"/>
      <c r="EX196" s="40"/>
      <c r="EY196" s="40"/>
      <c r="EZ196" s="40"/>
      <c r="FA196" s="40"/>
      <c r="FB196" s="40"/>
      <c r="FC196" s="40"/>
      <c r="FD196" s="40"/>
      <c r="FE196" s="40"/>
      <c r="FF196" s="40"/>
      <c r="FG196" s="40"/>
      <c r="FH196" s="40"/>
      <c r="FI196" s="40"/>
      <c r="FJ196" s="40"/>
      <c r="FK196" s="40"/>
      <c r="FL196" s="35"/>
      <c r="FM196" s="35"/>
      <c r="FN196" s="35"/>
      <c r="FO196" s="35"/>
      <c r="FP196" s="35"/>
      <c r="FQ196" s="35"/>
      <c r="FR196" s="35"/>
      <c r="FS196" s="35"/>
      <c r="FT196" s="35"/>
      <c r="FU196" s="35"/>
      <c r="FV196" s="35"/>
      <c r="FW196" s="35"/>
      <c r="FX196" s="35"/>
      <c r="FY196" s="35"/>
      <c r="FZ196" s="35"/>
      <c r="GA196" s="35"/>
      <c r="GB196" s="6"/>
      <c r="GC196" s="6"/>
      <c r="GD196" s="6">
        <v>0</v>
      </c>
      <c r="GE196" s="6"/>
      <c r="GF196" s="6"/>
    </row>
    <row r="197" spans="2:188" ht="27" customHeight="1" x14ac:dyDescent="0.3"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35" t="s">
        <v>76</v>
      </c>
      <c r="AO197" s="35"/>
      <c r="AP197" s="35"/>
      <c r="AQ197" s="35"/>
      <c r="AR197" s="35"/>
      <c r="AS197" s="35"/>
      <c r="AT197" s="35"/>
      <c r="AU197" s="35"/>
      <c r="AV197" s="35"/>
      <c r="AW197" s="35"/>
      <c r="AX197" s="35" t="s">
        <v>88</v>
      </c>
      <c r="AY197" s="35"/>
      <c r="AZ197" s="35"/>
      <c r="BA197" s="35"/>
      <c r="BB197" s="35"/>
      <c r="BC197" s="35"/>
      <c r="BD197" s="35"/>
      <c r="BE197" s="35"/>
      <c r="BF197" s="35"/>
      <c r="BG197" s="35"/>
      <c r="BH197" s="35"/>
      <c r="BI197" s="35"/>
      <c r="BJ197" s="38">
        <v>1280</v>
      </c>
      <c r="BK197" s="38"/>
      <c r="BL197" s="38"/>
      <c r="BM197" s="38"/>
      <c r="BN197" s="38"/>
      <c r="BO197" s="38"/>
      <c r="BP197" s="38"/>
      <c r="BQ197" s="38"/>
      <c r="BR197" s="38"/>
      <c r="BS197" s="38"/>
      <c r="BT197" s="38"/>
      <c r="BU197" s="38"/>
      <c r="BV197" s="38"/>
      <c r="BW197" s="38"/>
      <c r="BX197" s="38"/>
      <c r="BY197" s="38"/>
      <c r="BZ197" s="38"/>
      <c r="CA197" s="38"/>
      <c r="CB197" s="38"/>
      <c r="CC197" s="38"/>
      <c r="CD197" s="38"/>
      <c r="CE197" s="38"/>
      <c r="CF197" s="38"/>
      <c r="CG197" s="38"/>
      <c r="CH197" s="38"/>
      <c r="CI197" s="38"/>
      <c r="CJ197" s="91">
        <f t="shared" si="13"/>
        <v>0</v>
      </c>
      <c r="CK197" s="91"/>
      <c r="CL197" s="91"/>
      <c r="CM197" s="91"/>
      <c r="CN197" s="91"/>
      <c r="CO197" s="91"/>
      <c r="CP197" s="91"/>
      <c r="CQ197" s="91"/>
      <c r="CR197" s="91"/>
      <c r="CS197" s="91"/>
      <c r="CT197" s="91"/>
      <c r="CU197" s="40">
        <v>100</v>
      </c>
      <c r="CV197" s="40"/>
      <c r="CW197" s="40"/>
      <c r="CX197" s="40"/>
      <c r="CY197" s="40"/>
      <c r="CZ197" s="40"/>
      <c r="DA197" s="40"/>
      <c r="DB197" s="40"/>
      <c r="DC197" s="40"/>
      <c r="DD197" s="40"/>
      <c r="DE197" s="40"/>
      <c r="DF197" s="40"/>
      <c r="DG197" s="40"/>
      <c r="DH197" s="40"/>
      <c r="DI197" s="40"/>
      <c r="DJ197" s="40"/>
      <c r="DK197" s="38">
        <v>8980</v>
      </c>
      <c r="DL197" s="35"/>
      <c r="DM197" s="35"/>
      <c r="DN197" s="35"/>
      <c r="DO197" s="35"/>
      <c r="DP197" s="35"/>
      <c r="DQ197" s="35"/>
      <c r="DR197" s="35"/>
      <c r="DS197" s="35"/>
      <c r="DT197" s="35"/>
      <c r="DU197" s="35"/>
      <c r="DV197" s="35"/>
      <c r="DW197" s="35"/>
      <c r="DX197" s="35"/>
      <c r="DY197" s="38">
        <v>4491.1499999999996</v>
      </c>
      <c r="DZ197" s="35"/>
      <c r="EA197" s="35"/>
      <c r="EB197" s="35"/>
      <c r="EC197" s="35"/>
      <c r="ED197" s="35"/>
      <c r="EE197" s="35"/>
      <c r="EF197" s="35"/>
      <c r="EG197" s="35"/>
      <c r="EH197" s="35"/>
      <c r="EI197" s="35"/>
      <c r="EJ197" s="35"/>
      <c r="EK197" s="91">
        <f t="shared" si="14"/>
        <v>0.50012806236080176</v>
      </c>
      <c r="EL197" s="91"/>
      <c r="EM197" s="91"/>
      <c r="EN197" s="91"/>
      <c r="EO197" s="91"/>
      <c r="EP197" s="91"/>
      <c r="EQ197" s="91"/>
      <c r="ER197" s="91"/>
      <c r="ES197" s="91"/>
      <c r="ET197" s="91"/>
      <c r="EU197" s="91"/>
      <c r="EV197" s="40">
        <v>100</v>
      </c>
      <c r="EW197" s="40"/>
      <c r="EX197" s="40"/>
      <c r="EY197" s="40"/>
      <c r="EZ197" s="40"/>
      <c r="FA197" s="40"/>
      <c r="FB197" s="40"/>
      <c r="FC197" s="40"/>
      <c r="FD197" s="40"/>
      <c r="FE197" s="40"/>
      <c r="FF197" s="40"/>
      <c r="FG197" s="40"/>
      <c r="FH197" s="40"/>
      <c r="FI197" s="40"/>
      <c r="FJ197" s="40"/>
      <c r="FK197" s="40"/>
      <c r="FL197" s="35"/>
      <c r="FM197" s="35"/>
      <c r="FN197" s="35"/>
      <c r="FO197" s="35"/>
      <c r="FP197" s="35"/>
      <c r="FQ197" s="35"/>
      <c r="FR197" s="35"/>
      <c r="FS197" s="35"/>
      <c r="FT197" s="35"/>
      <c r="FU197" s="35"/>
      <c r="FV197" s="35"/>
      <c r="FW197" s="35"/>
      <c r="FX197" s="35"/>
      <c r="FY197" s="35"/>
      <c r="FZ197" s="35"/>
      <c r="GA197" s="35"/>
      <c r="GB197" s="6"/>
      <c r="GC197" s="6"/>
      <c r="GD197" s="6">
        <v>362.68</v>
      </c>
      <c r="GE197" s="6"/>
      <c r="GF197" s="6"/>
    </row>
    <row r="198" spans="2:188" s="11" customFormat="1" ht="39" customHeight="1" x14ac:dyDescent="0.3">
      <c r="B198" s="94" t="s">
        <v>77</v>
      </c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  <c r="AB198" s="94"/>
      <c r="AC198" s="94"/>
      <c r="AD198" s="94"/>
      <c r="AE198" s="94"/>
      <c r="AF198" s="94"/>
      <c r="AG198" s="94"/>
      <c r="AH198" s="94"/>
      <c r="AI198" s="94"/>
      <c r="AJ198" s="94"/>
      <c r="AK198" s="94"/>
      <c r="AL198" s="94"/>
      <c r="AM198" s="94"/>
      <c r="AN198" s="89" t="s">
        <v>78</v>
      </c>
      <c r="AO198" s="89"/>
      <c r="AP198" s="89"/>
      <c r="AQ198" s="89"/>
      <c r="AR198" s="89"/>
      <c r="AS198" s="89"/>
      <c r="AT198" s="89"/>
      <c r="AU198" s="89"/>
      <c r="AV198" s="89"/>
      <c r="AW198" s="89"/>
      <c r="AX198" s="35" t="s">
        <v>88</v>
      </c>
      <c r="AY198" s="35"/>
      <c r="AZ198" s="35"/>
      <c r="BA198" s="35"/>
      <c r="BB198" s="35"/>
      <c r="BC198" s="35"/>
      <c r="BD198" s="35"/>
      <c r="BE198" s="35"/>
      <c r="BF198" s="35"/>
      <c r="BG198" s="35"/>
      <c r="BH198" s="35"/>
      <c r="BI198" s="35"/>
      <c r="BJ198" s="40"/>
      <c r="BK198" s="40"/>
      <c r="BL198" s="40"/>
      <c r="BM198" s="40"/>
      <c r="BN198" s="40"/>
      <c r="BO198" s="40"/>
      <c r="BP198" s="40"/>
      <c r="BQ198" s="40"/>
      <c r="BR198" s="40"/>
      <c r="BS198" s="40"/>
      <c r="BT198" s="40"/>
      <c r="BU198" s="40"/>
      <c r="BV198" s="40"/>
      <c r="BW198" s="40"/>
      <c r="BX198" s="40"/>
      <c r="BY198" s="40"/>
      <c r="BZ198" s="40"/>
      <c r="CA198" s="40"/>
      <c r="CB198" s="40"/>
      <c r="CC198" s="40"/>
      <c r="CD198" s="40"/>
      <c r="CE198" s="40"/>
      <c r="CF198" s="40"/>
      <c r="CG198" s="40"/>
      <c r="CH198" s="40"/>
      <c r="CI198" s="40"/>
      <c r="CJ198" s="91" t="e">
        <f>BX198/BJ198</f>
        <v>#DIV/0!</v>
      </c>
      <c r="CK198" s="91"/>
      <c r="CL198" s="91"/>
      <c r="CM198" s="91"/>
      <c r="CN198" s="91"/>
      <c r="CO198" s="91"/>
      <c r="CP198" s="91"/>
      <c r="CQ198" s="91"/>
      <c r="CR198" s="91"/>
      <c r="CS198" s="91"/>
      <c r="CT198" s="91"/>
      <c r="CU198" s="40"/>
      <c r="CV198" s="40"/>
      <c r="CW198" s="40"/>
      <c r="CX198" s="40"/>
      <c r="CY198" s="40"/>
      <c r="CZ198" s="40"/>
      <c r="DA198" s="40"/>
      <c r="DB198" s="40"/>
      <c r="DC198" s="40"/>
      <c r="DD198" s="40"/>
      <c r="DE198" s="40"/>
      <c r="DF198" s="40"/>
      <c r="DG198" s="40"/>
      <c r="DH198" s="40"/>
      <c r="DI198" s="40"/>
      <c r="DJ198" s="40"/>
      <c r="DK198" s="40">
        <v>8000</v>
      </c>
      <c r="DL198" s="40"/>
      <c r="DM198" s="40"/>
      <c r="DN198" s="40"/>
      <c r="DO198" s="40"/>
      <c r="DP198" s="40"/>
      <c r="DQ198" s="40"/>
      <c r="DR198" s="40"/>
      <c r="DS198" s="40"/>
      <c r="DT198" s="40"/>
      <c r="DU198" s="40"/>
      <c r="DV198" s="40"/>
      <c r="DW198" s="40"/>
      <c r="DX198" s="40"/>
      <c r="DY198" s="40">
        <v>76712.05</v>
      </c>
      <c r="DZ198" s="40"/>
      <c r="EA198" s="40"/>
      <c r="EB198" s="40"/>
      <c r="EC198" s="40"/>
      <c r="ED198" s="40"/>
      <c r="EE198" s="40"/>
      <c r="EF198" s="40"/>
      <c r="EG198" s="40"/>
      <c r="EH198" s="40"/>
      <c r="EI198" s="40"/>
      <c r="EJ198" s="40"/>
      <c r="EK198" s="91">
        <f>DY198/DK198</f>
        <v>9.5890062500000006</v>
      </c>
      <c r="EL198" s="91"/>
      <c r="EM198" s="91"/>
      <c r="EN198" s="91"/>
      <c r="EO198" s="91"/>
      <c r="EP198" s="91"/>
      <c r="EQ198" s="91"/>
      <c r="ER198" s="91"/>
      <c r="ES198" s="91"/>
      <c r="ET198" s="91"/>
      <c r="EU198" s="91"/>
      <c r="EV198" s="92">
        <v>100</v>
      </c>
      <c r="EW198" s="92"/>
      <c r="EX198" s="92"/>
      <c r="EY198" s="92"/>
      <c r="EZ198" s="92"/>
      <c r="FA198" s="92"/>
      <c r="FB198" s="92"/>
      <c r="FC198" s="92"/>
      <c r="FD198" s="92"/>
      <c r="FE198" s="92"/>
      <c r="FF198" s="92"/>
      <c r="FG198" s="92"/>
      <c r="FH198" s="92"/>
      <c r="FI198" s="92"/>
      <c r="FJ198" s="92"/>
      <c r="FK198" s="92"/>
      <c r="FL198" s="89"/>
      <c r="FM198" s="89"/>
      <c r="FN198" s="89"/>
      <c r="FO198" s="89"/>
      <c r="FP198" s="89"/>
      <c r="FQ198" s="89"/>
      <c r="FR198" s="89"/>
      <c r="FS198" s="89"/>
      <c r="FT198" s="89"/>
      <c r="FU198" s="89"/>
      <c r="FV198" s="89"/>
      <c r="FW198" s="89"/>
      <c r="FX198" s="89"/>
      <c r="FY198" s="89"/>
      <c r="FZ198" s="89"/>
      <c r="GA198" s="89"/>
      <c r="GB198" s="8"/>
      <c r="GC198" s="8"/>
      <c r="GD198" s="8">
        <v>45748.02</v>
      </c>
      <c r="GE198" s="8"/>
      <c r="GF198" s="8"/>
    </row>
    <row r="199" spans="2:188" ht="42.75" customHeight="1" x14ac:dyDescent="0.3">
      <c r="B199" s="48" t="s">
        <v>117</v>
      </c>
      <c r="C199" s="48"/>
      <c r="D199" s="48"/>
      <c r="E199" s="48"/>
      <c r="F199" s="48"/>
      <c r="G199" s="37" t="s">
        <v>53</v>
      </c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5"/>
      <c r="AO199" s="35"/>
      <c r="AP199" s="35"/>
      <c r="AQ199" s="35"/>
      <c r="AR199" s="35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35"/>
      <c r="BD199" s="35"/>
      <c r="BE199" s="35"/>
      <c r="BF199" s="35"/>
      <c r="BG199" s="35"/>
      <c r="BH199" s="35"/>
      <c r="BI199" s="35"/>
      <c r="BJ199" s="35"/>
      <c r="BK199" s="35"/>
      <c r="BL199" s="35"/>
      <c r="BM199" s="35"/>
      <c r="BN199" s="35"/>
      <c r="BO199" s="35"/>
      <c r="BP199" s="35"/>
      <c r="BQ199" s="35"/>
      <c r="BR199" s="35"/>
      <c r="BS199" s="35"/>
      <c r="BT199" s="35"/>
      <c r="BU199" s="35"/>
      <c r="BV199" s="35"/>
      <c r="BW199" s="35"/>
      <c r="BX199" s="35"/>
      <c r="BY199" s="35"/>
      <c r="BZ199" s="35"/>
      <c r="CA199" s="35"/>
      <c r="CB199" s="35"/>
      <c r="CC199" s="35"/>
      <c r="CD199" s="35"/>
      <c r="CE199" s="35"/>
      <c r="CF199" s="35"/>
      <c r="CG199" s="35"/>
      <c r="CH199" s="35"/>
      <c r="CI199" s="35"/>
      <c r="CJ199" s="35"/>
      <c r="CK199" s="35"/>
      <c r="CL199" s="35"/>
      <c r="CM199" s="35"/>
      <c r="CN199" s="35"/>
      <c r="CO199" s="35"/>
      <c r="CP199" s="35"/>
      <c r="CQ199" s="35"/>
      <c r="CR199" s="35"/>
      <c r="CS199" s="35"/>
      <c r="CT199" s="35"/>
      <c r="CU199" s="39">
        <v>1</v>
      </c>
      <c r="CV199" s="39"/>
      <c r="CW199" s="39"/>
      <c r="CX199" s="39"/>
      <c r="CY199" s="39"/>
      <c r="CZ199" s="39"/>
      <c r="DA199" s="39"/>
      <c r="DB199" s="39"/>
      <c r="DC199" s="39"/>
      <c r="DD199" s="39"/>
      <c r="DE199" s="39"/>
      <c r="DF199" s="39"/>
      <c r="DG199" s="39"/>
      <c r="DH199" s="39"/>
      <c r="DI199" s="39"/>
      <c r="DJ199" s="39"/>
      <c r="DK199" s="39"/>
      <c r="DL199" s="39"/>
      <c r="DM199" s="39"/>
      <c r="DN199" s="39"/>
      <c r="DO199" s="39"/>
      <c r="DP199" s="39"/>
      <c r="DQ199" s="39"/>
      <c r="DR199" s="39"/>
      <c r="DS199" s="39"/>
      <c r="DT199" s="39"/>
      <c r="DU199" s="39"/>
      <c r="DV199" s="39"/>
      <c r="DW199" s="39"/>
      <c r="DX199" s="39"/>
      <c r="DY199" s="39"/>
      <c r="DZ199" s="39"/>
      <c r="EA199" s="39"/>
      <c r="EB199" s="39"/>
      <c r="EC199" s="39"/>
      <c r="ED199" s="39"/>
      <c r="EE199" s="39"/>
      <c r="EF199" s="39"/>
      <c r="EG199" s="39"/>
      <c r="EH199" s="39"/>
      <c r="EI199" s="39"/>
      <c r="EJ199" s="39"/>
      <c r="EK199" s="39"/>
      <c r="EL199" s="39"/>
      <c r="EM199" s="39"/>
      <c r="EN199" s="39"/>
      <c r="EO199" s="39"/>
      <c r="EP199" s="39"/>
      <c r="EQ199" s="39"/>
      <c r="ER199" s="39"/>
      <c r="ES199" s="39"/>
      <c r="ET199" s="39"/>
      <c r="EU199" s="39"/>
      <c r="EV199" s="39">
        <v>1</v>
      </c>
      <c r="EW199" s="39"/>
      <c r="EX199" s="39"/>
      <c r="EY199" s="39"/>
      <c r="EZ199" s="39"/>
      <c r="FA199" s="39"/>
      <c r="FB199" s="39"/>
      <c r="FC199" s="39"/>
      <c r="FD199" s="39"/>
      <c r="FE199" s="39"/>
      <c r="FF199" s="39"/>
      <c r="FG199" s="39"/>
      <c r="FH199" s="39"/>
      <c r="FI199" s="39"/>
      <c r="FJ199" s="39"/>
      <c r="FK199" s="39"/>
      <c r="FL199" s="41"/>
      <c r="FM199" s="41"/>
      <c r="FN199" s="41"/>
      <c r="FO199" s="41"/>
      <c r="FP199" s="41"/>
      <c r="FQ199" s="41"/>
      <c r="FR199" s="41"/>
      <c r="FS199" s="41"/>
      <c r="FT199" s="41"/>
      <c r="FU199" s="41"/>
      <c r="FV199" s="41"/>
      <c r="FW199" s="41"/>
      <c r="FX199" s="41"/>
      <c r="FY199" s="41"/>
      <c r="FZ199" s="41"/>
      <c r="GA199" s="41"/>
      <c r="GB199" s="6"/>
      <c r="GC199" s="6"/>
      <c r="GD199" s="6"/>
      <c r="GE199" s="6"/>
      <c r="GF199" s="6"/>
    </row>
    <row r="200" spans="2:188" ht="15" customHeight="1" x14ac:dyDescent="0.3">
      <c r="B200" s="96" t="s">
        <v>18</v>
      </c>
      <c r="C200" s="96"/>
      <c r="D200" s="96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66" t="s">
        <v>19</v>
      </c>
      <c r="AO200" s="66"/>
      <c r="AP200" s="66"/>
      <c r="AQ200" s="66"/>
      <c r="AR200" s="66"/>
      <c r="AS200" s="66"/>
      <c r="AT200" s="66"/>
      <c r="AU200" s="66"/>
      <c r="AV200" s="66"/>
      <c r="AW200" s="66"/>
      <c r="AX200" s="124" t="s">
        <v>88</v>
      </c>
      <c r="AY200" s="125"/>
      <c r="AZ200" s="125"/>
      <c r="BA200" s="125"/>
      <c r="BB200" s="125"/>
      <c r="BC200" s="125"/>
      <c r="BD200" s="125"/>
      <c r="BE200" s="125"/>
      <c r="BF200" s="125"/>
      <c r="BG200" s="125"/>
      <c r="BH200" s="125"/>
      <c r="BI200" s="126"/>
      <c r="BJ200" s="97">
        <f>367629.5+3435.5</f>
        <v>371065</v>
      </c>
      <c r="BK200" s="97"/>
      <c r="BL200" s="97"/>
      <c r="BM200" s="97"/>
      <c r="BN200" s="97"/>
      <c r="BO200" s="97"/>
      <c r="BP200" s="97"/>
      <c r="BQ200" s="97"/>
      <c r="BR200" s="97"/>
      <c r="BS200" s="97"/>
      <c r="BT200" s="97"/>
      <c r="BU200" s="97"/>
      <c r="BV200" s="97"/>
      <c r="BW200" s="97"/>
      <c r="BX200" s="97">
        <v>353507.01</v>
      </c>
      <c r="BY200" s="97"/>
      <c r="BZ200" s="97"/>
      <c r="CA200" s="97"/>
      <c r="CB200" s="97"/>
      <c r="CC200" s="97"/>
      <c r="CD200" s="97"/>
      <c r="CE200" s="97"/>
      <c r="CF200" s="97"/>
      <c r="CG200" s="97"/>
      <c r="CH200" s="97"/>
      <c r="CI200" s="97"/>
      <c r="CJ200" s="78">
        <f>BX200/BJ200</f>
        <v>0.95268217158718826</v>
      </c>
      <c r="CK200" s="78"/>
      <c r="CL200" s="78"/>
      <c r="CM200" s="78"/>
      <c r="CN200" s="78"/>
      <c r="CO200" s="78"/>
      <c r="CP200" s="78"/>
      <c r="CQ200" s="78"/>
      <c r="CR200" s="78"/>
      <c r="CS200" s="78"/>
      <c r="CT200" s="78"/>
      <c r="CU200" s="98"/>
      <c r="CV200" s="98"/>
      <c r="CW200" s="98"/>
      <c r="CX200" s="98"/>
      <c r="CY200" s="98"/>
      <c r="CZ200" s="98"/>
      <c r="DA200" s="98"/>
      <c r="DB200" s="98"/>
      <c r="DC200" s="98"/>
      <c r="DD200" s="98"/>
      <c r="DE200" s="98"/>
      <c r="DF200" s="98"/>
      <c r="DG200" s="98"/>
      <c r="DH200" s="98"/>
      <c r="DI200" s="98"/>
      <c r="DJ200" s="98"/>
      <c r="DK200" s="97">
        <f>1055983+3435.5</f>
        <v>1059418.5</v>
      </c>
      <c r="DL200" s="97"/>
      <c r="DM200" s="97"/>
      <c r="DN200" s="97"/>
      <c r="DO200" s="97"/>
      <c r="DP200" s="97"/>
      <c r="DQ200" s="97"/>
      <c r="DR200" s="97"/>
      <c r="DS200" s="97"/>
      <c r="DT200" s="97"/>
      <c r="DU200" s="97"/>
      <c r="DV200" s="97"/>
      <c r="DW200" s="97"/>
      <c r="DX200" s="97"/>
      <c r="DY200" s="97">
        <v>960392.6</v>
      </c>
      <c r="DZ200" s="97"/>
      <c r="EA200" s="97"/>
      <c r="EB200" s="97"/>
      <c r="EC200" s="97"/>
      <c r="ED200" s="97"/>
      <c r="EE200" s="97"/>
      <c r="EF200" s="97"/>
      <c r="EG200" s="97"/>
      <c r="EH200" s="97"/>
      <c r="EI200" s="97"/>
      <c r="EJ200" s="97"/>
      <c r="EK200" s="78">
        <f>DY200/DK200</f>
        <v>0.90652806232853211</v>
      </c>
      <c r="EL200" s="78"/>
      <c r="EM200" s="78"/>
      <c r="EN200" s="78"/>
      <c r="EO200" s="78"/>
      <c r="EP200" s="78"/>
      <c r="EQ200" s="78"/>
      <c r="ER200" s="78"/>
      <c r="ES200" s="78"/>
      <c r="ET200" s="78"/>
      <c r="EU200" s="78"/>
      <c r="EV200" s="40"/>
      <c r="EW200" s="40"/>
      <c r="EX200" s="40"/>
      <c r="EY200" s="40"/>
      <c r="EZ200" s="40"/>
      <c r="FA200" s="40"/>
      <c r="FB200" s="40"/>
      <c r="FC200" s="40"/>
      <c r="FD200" s="40"/>
      <c r="FE200" s="40"/>
      <c r="FF200" s="40"/>
      <c r="FG200" s="40"/>
      <c r="FH200" s="40"/>
      <c r="FI200" s="40"/>
      <c r="FJ200" s="40"/>
      <c r="FK200" s="40"/>
      <c r="FL200" s="35"/>
      <c r="FM200" s="35"/>
      <c r="FN200" s="35"/>
      <c r="FO200" s="35"/>
      <c r="FP200" s="35"/>
      <c r="FQ200" s="35"/>
      <c r="FR200" s="35"/>
      <c r="FS200" s="35"/>
      <c r="FT200" s="35"/>
      <c r="FU200" s="35"/>
      <c r="FV200" s="35"/>
      <c r="FW200" s="35"/>
      <c r="FX200" s="35"/>
      <c r="FY200" s="35"/>
      <c r="FZ200" s="35"/>
      <c r="GA200" s="35"/>
      <c r="GB200" s="6"/>
      <c r="GC200" s="6"/>
      <c r="GD200" s="6"/>
      <c r="GE200" s="6"/>
      <c r="GF200" s="6"/>
    </row>
    <row r="201" spans="2:188" ht="15" customHeight="1" x14ac:dyDescent="0.3">
      <c r="B201" s="42" t="s">
        <v>20</v>
      </c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38"/>
      <c r="BK201" s="38"/>
      <c r="BL201" s="38"/>
      <c r="BM201" s="38"/>
      <c r="BN201" s="38"/>
      <c r="BO201" s="38"/>
      <c r="BP201" s="38"/>
      <c r="BQ201" s="38"/>
      <c r="BR201" s="38"/>
      <c r="BS201" s="38"/>
      <c r="BT201" s="38"/>
      <c r="BU201" s="38"/>
      <c r="BV201" s="38"/>
      <c r="BW201" s="38"/>
      <c r="BX201" s="38"/>
      <c r="BY201" s="38"/>
      <c r="BZ201" s="38"/>
      <c r="CA201" s="38"/>
      <c r="CB201" s="38"/>
      <c r="CC201" s="38"/>
      <c r="CD201" s="38"/>
      <c r="CE201" s="38"/>
      <c r="CF201" s="38"/>
      <c r="CG201" s="38"/>
      <c r="CH201" s="38"/>
      <c r="CI201" s="38"/>
      <c r="CJ201" s="35"/>
      <c r="CK201" s="35"/>
      <c r="CL201" s="35"/>
      <c r="CM201" s="35"/>
      <c r="CN201" s="35"/>
      <c r="CO201" s="35"/>
      <c r="CP201" s="35"/>
      <c r="CQ201" s="35"/>
      <c r="CR201" s="35"/>
      <c r="CS201" s="35"/>
      <c r="CT201" s="35"/>
      <c r="CU201" s="40"/>
      <c r="CV201" s="40"/>
      <c r="CW201" s="40"/>
      <c r="CX201" s="40"/>
      <c r="CY201" s="40"/>
      <c r="CZ201" s="40"/>
      <c r="DA201" s="40"/>
      <c r="DB201" s="40"/>
      <c r="DC201" s="40"/>
      <c r="DD201" s="40"/>
      <c r="DE201" s="40"/>
      <c r="DF201" s="40"/>
      <c r="DG201" s="40"/>
      <c r="DH201" s="40"/>
      <c r="DI201" s="40"/>
      <c r="DJ201" s="40"/>
      <c r="DK201" s="38"/>
      <c r="DL201" s="38"/>
      <c r="DM201" s="38"/>
      <c r="DN201" s="38"/>
      <c r="DO201" s="38"/>
      <c r="DP201" s="38"/>
      <c r="DQ201" s="38"/>
      <c r="DR201" s="38"/>
      <c r="DS201" s="38"/>
      <c r="DT201" s="38"/>
      <c r="DU201" s="38"/>
      <c r="DV201" s="38"/>
      <c r="DW201" s="38"/>
      <c r="DX201" s="38"/>
      <c r="DY201" s="38"/>
      <c r="DZ201" s="38"/>
      <c r="EA201" s="38"/>
      <c r="EB201" s="38"/>
      <c r="EC201" s="38"/>
      <c r="ED201" s="38"/>
      <c r="EE201" s="38"/>
      <c r="EF201" s="38"/>
      <c r="EG201" s="38"/>
      <c r="EH201" s="38"/>
      <c r="EI201" s="38"/>
      <c r="EJ201" s="38"/>
      <c r="EK201" s="35"/>
      <c r="EL201" s="35"/>
      <c r="EM201" s="35"/>
      <c r="EN201" s="35"/>
      <c r="EO201" s="35"/>
      <c r="EP201" s="35"/>
      <c r="EQ201" s="35"/>
      <c r="ER201" s="35"/>
      <c r="ES201" s="35"/>
      <c r="ET201" s="35"/>
      <c r="EU201" s="35"/>
      <c r="EV201" s="40"/>
      <c r="EW201" s="40"/>
      <c r="EX201" s="40"/>
      <c r="EY201" s="40"/>
      <c r="EZ201" s="40"/>
      <c r="FA201" s="40"/>
      <c r="FB201" s="40"/>
      <c r="FC201" s="40"/>
      <c r="FD201" s="40"/>
      <c r="FE201" s="40"/>
      <c r="FF201" s="40"/>
      <c r="FG201" s="40"/>
      <c r="FH201" s="40"/>
      <c r="FI201" s="40"/>
      <c r="FJ201" s="40"/>
      <c r="FK201" s="40"/>
      <c r="FL201" s="41"/>
      <c r="FM201" s="41"/>
      <c r="FN201" s="41"/>
      <c r="FO201" s="41"/>
      <c r="FP201" s="41"/>
      <c r="FQ201" s="41"/>
      <c r="FR201" s="41"/>
      <c r="FS201" s="41"/>
      <c r="FT201" s="41"/>
      <c r="FU201" s="41"/>
      <c r="FV201" s="41"/>
      <c r="FW201" s="41"/>
      <c r="FX201" s="41"/>
      <c r="FY201" s="41"/>
      <c r="FZ201" s="41"/>
      <c r="GA201" s="41"/>
      <c r="GB201" s="6"/>
      <c r="GC201" s="6"/>
      <c r="GD201" s="6"/>
      <c r="GE201" s="6"/>
      <c r="GF201" s="6"/>
    </row>
    <row r="202" spans="2:188" ht="18" customHeight="1" x14ac:dyDescent="0.3">
      <c r="B202" s="43" t="s">
        <v>90</v>
      </c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4" t="s">
        <v>19</v>
      </c>
      <c r="AO202" s="44"/>
      <c r="AP202" s="44"/>
      <c r="AQ202" s="44"/>
      <c r="AR202" s="44"/>
      <c r="AS202" s="44"/>
      <c r="AT202" s="44"/>
      <c r="AU202" s="44"/>
      <c r="AV202" s="44"/>
      <c r="AW202" s="44"/>
      <c r="AX202" s="75" t="s">
        <v>88</v>
      </c>
      <c r="AY202" s="76"/>
      <c r="AZ202" s="76"/>
      <c r="BA202" s="76"/>
      <c r="BB202" s="76"/>
      <c r="BC202" s="76"/>
      <c r="BD202" s="76"/>
      <c r="BE202" s="76"/>
      <c r="BF202" s="76"/>
      <c r="BG202" s="76"/>
      <c r="BH202" s="76"/>
      <c r="BI202" s="77"/>
      <c r="BJ202" s="45">
        <f>BJ200</f>
        <v>371065</v>
      </c>
      <c r="BK202" s="45"/>
      <c r="BL202" s="45"/>
      <c r="BM202" s="45"/>
      <c r="BN202" s="45"/>
      <c r="BO202" s="45"/>
      <c r="BP202" s="45"/>
      <c r="BQ202" s="45"/>
      <c r="BR202" s="45"/>
      <c r="BS202" s="45"/>
      <c r="BT202" s="45"/>
      <c r="BU202" s="45"/>
      <c r="BV202" s="45"/>
      <c r="BW202" s="45"/>
      <c r="BX202" s="45">
        <f>BX200</f>
        <v>353507.01</v>
      </c>
      <c r="BY202" s="45"/>
      <c r="BZ202" s="45"/>
      <c r="CA202" s="45"/>
      <c r="CB202" s="45"/>
      <c r="CC202" s="45"/>
      <c r="CD202" s="45"/>
      <c r="CE202" s="45"/>
      <c r="CF202" s="45"/>
      <c r="CG202" s="45"/>
      <c r="CH202" s="45"/>
      <c r="CI202" s="45"/>
      <c r="CJ202" s="46">
        <f>BX202/BJ202</f>
        <v>0.95268217158718826</v>
      </c>
      <c r="CK202" s="46"/>
      <c r="CL202" s="46"/>
      <c r="CM202" s="46"/>
      <c r="CN202" s="46"/>
      <c r="CO202" s="46"/>
      <c r="CP202" s="46"/>
      <c r="CQ202" s="46"/>
      <c r="CR202" s="46"/>
      <c r="CS202" s="46"/>
      <c r="CT202" s="46"/>
      <c r="CU202" s="62">
        <v>100</v>
      </c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45">
        <f>DK200</f>
        <v>1059418.5</v>
      </c>
      <c r="DL202" s="45"/>
      <c r="DM202" s="45"/>
      <c r="DN202" s="45"/>
      <c r="DO202" s="45"/>
      <c r="DP202" s="45"/>
      <c r="DQ202" s="45"/>
      <c r="DR202" s="45"/>
      <c r="DS202" s="45"/>
      <c r="DT202" s="45"/>
      <c r="DU202" s="45"/>
      <c r="DV202" s="45"/>
      <c r="DW202" s="45"/>
      <c r="DX202" s="45"/>
      <c r="DY202" s="45">
        <f>DY200</f>
        <v>960392.6</v>
      </c>
      <c r="DZ202" s="45"/>
      <c r="EA202" s="45"/>
      <c r="EB202" s="45"/>
      <c r="EC202" s="45"/>
      <c r="ED202" s="45"/>
      <c r="EE202" s="45"/>
      <c r="EF202" s="45"/>
      <c r="EG202" s="45"/>
      <c r="EH202" s="45"/>
      <c r="EI202" s="45"/>
      <c r="EJ202" s="45"/>
      <c r="EK202" s="46">
        <f>DY202/DK202</f>
        <v>0.90652806232853211</v>
      </c>
      <c r="EL202" s="46"/>
      <c r="EM202" s="46"/>
      <c r="EN202" s="46"/>
      <c r="EO202" s="46"/>
      <c r="EP202" s="46"/>
      <c r="EQ202" s="46"/>
      <c r="ER202" s="46"/>
      <c r="ES202" s="46"/>
      <c r="ET202" s="46"/>
      <c r="EU202" s="46"/>
      <c r="EV202" s="62">
        <v>100</v>
      </c>
      <c r="EW202" s="62"/>
      <c r="EX202" s="62"/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2"/>
      <c r="FK202" s="62"/>
      <c r="FL202" s="41"/>
      <c r="FM202" s="41"/>
      <c r="FN202" s="41"/>
      <c r="FO202" s="41"/>
      <c r="FP202" s="41"/>
      <c r="FQ202" s="41"/>
      <c r="FR202" s="41"/>
      <c r="FS202" s="41"/>
      <c r="FT202" s="41"/>
      <c r="FU202" s="41"/>
      <c r="FV202" s="41"/>
      <c r="FW202" s="41"/>
      <c r="FX202" s="41"/>
      <c r="FY202" s="41"/>
      <c r="FZ202" s="41"/>
      <c r="GA202" s="41"/>
      <c r="GB202" s="6">
        <v>113180.49</v>
      </c>
      <c r="GC202" s="6">
        <v>140802.85</v>
      </c>
      <c r="GD202" s="6">
        <v>158605.26</v>
      </c>
      <c r="GE202" s="6">
        <v>194296.99</v>
      </c>
      <c r="GF202" s="6"/>
    </row>
    <row r="203" spans="2:188" ht="201" customHeight="1" x14ac:dyDescent="0.3">
      <c r="B203" s="48" t="s">
        <v>118</v>
      </c>
      <c r="C203" s="48"/>
      <c r="D203" s="48"/>
      <c r="E203" s="48"/>
      <c r="F203" s="48"/>
      <c r="G203" s="37" t="s">
        <v>54</v>
      </c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5"/>
      <c r="AO203" s="35"/>
      <c r="AP203" s="35"/>
      <c r="AQ203" s="35"/>
      <c r="AR203" s="35"/>
      <c r="AS203" s="35"/>
      <c r="AT203" s="35"/>
      <c r="AU203" s="35"/>
      <c r="AV203" s="35"/>
      <c r="AW203" s="35"/>
      <c r="AX203" s="35"/>
      <c r="AY203" s="35"/>
      <c r="AZ203" s="35"/>
      <c r="BA203" s="35"/>
      <c r="BB203" s="35"/>
      <c r="BC203" s="35"/>
      <c r="BD203" s="35"/>
      <c r="BE203" s="35"/>
      <c r="BF203" s="35"/>
      <c r="BG203" s="35"/>
      <c r="BH203" s="35"/>
      <c r="BI203" s="35"/>
      <c r="BJ203" s="35"/>
      <c r="BK203" s="35"/>
      <c r="BL203" s="35"/>
      <c r="BM203" s="35"/>
      <c r="BN203" s="35"/>
      <c r="BO203" s="35"/>
      <c r="BP203" s="35"/>
      <c r="BQ203" s="35"/>
      <c r="BR203" s="35"/>
      <c r="BS203" s="35"/>
      <c r="BT203" s="35"/>
      <c r="BU203" s="35"/>
      <c r="BV203" s="35"/>
      <c r="BW203" s="35"/>
      <c r="BX203" s="35"/>
      <c r="BY203" s="35"/>
      <c r="BZ203" s="35"/>
      <c r="CA203" s="35"/>
      <c r="CB203" s="35"/>
      <c r="CC203" s="35"/>
      <c r="CD203" s="35"/>
      <c r="CE203" s="35"/>
      <c r="CF203" s="35"/>
      <c r="CG203" s="35"/>
      <c r="CH203" s="35"/>
      <c r="CI203" s="35"/>
      <c r="CJ203" s="35"/>
      <c r="CK203" s="35"/>
      <c r="CL203" s="35"/>
      <c r="CM203" s="35"/>
      <c r="CN203" s="35"/>
      <c r="CO203" s="35"/>
      <c r="CP203" s="35"/>
      <c r="CQ203" s="35"/>
      <c r="CR203" s="35"/>
      <c r="CS203" s="35"/>
      <c r="CT203" s="35"/>
      <c r="CU203" s="39">
        <v>1</v>
      </c>
      <c r="CV203" s="39"/>
      <c r="CW203" s="39"/>
      <c r="CX203" s="39"/>
      <c r="CY203" s="39"/>
      <c r="CZ203" s="39"/>
      <c r="DA203" s="39"/>
      <c r="DB203" s="39"/>
      <c r="DC203" s="39"/>
      <c r="DD203" s="39"/>
      <c r="DE203" s="39"/>
      <c r="DF203" s="39"/>
      <c r="DG203" s="39"/>
      <c r="DH203" s="39"/>
      <c r="DI203" s="39"/>
      <c r="DJ203" s="39"/>
      <c r="DK203" s="39"/>
      <c r="DL203" s="39"/>
      <c r="DM203" s="39"/>
      <c r="DN203" s="39"/>
      <c r="DO203" s="39"/>
      <c r="DP203" s="39"/>
      <c r="DQ203" s="39"/>
      <c r="DR203" s="39"/>
      <c r="DS203" s="39"/>
      <c r="DT203" s="39"/>
      <c r="DU203" s="39"/>
      <c r="DV203" s="39"/>
      <c r="DW203" s="39"/>
      <c r="DX203" s="39"/>
      <c r="DY203" s="39"/>
      <c r="DZ203" s="39"/>
      <c r="EA203" s="39"/>
      <c r="EB203" s="39"/>
      <c r="EC203" s="39"/>
      <c r="ED203" s="39"/>
      <c r="EE203" s="39"/>
      <c r="EF203" s="39"/>
      <c r="EG203" s="39"/>
      <c r="EH203" s="39"/>
      <c r="EI203" s="39"/>
      <c r="EJ203" s="39"/>
      <c r="EK203" s="39"/>
      <c r="EL203" s="39"/>
      <c r="EM203" s="39"/>
      <c r="EN203" s="39"/>
      <c r="EO203" s="39"/>
      <c r="EP203" s="39"/>
      <c r="EQ203" s="39"/>
      <c r="ER203" s="39"/>
      <c r="ES203" s="39"/>
      <c r="ET203" s="39"/>
      <c r="EU203" s="39"/>
      <c r="EV203" s="39">
        <v>1</v>
      </c>
      <c r="EW203" s="39"/>
      <c r="EX203" s="39"/>
      <c r="EY203" s="39"/>
      <c r="EZ203" s="39"/>
      <c r="FA203" s="39"/>
      <c r="FB203" s="39"/>
      <c r="FC203" s="39"/>
      <c r="FD203" s="39"/>
      <c r="FE203" s="39"/>
      <c r="FF203" s="39"/>
      <c r="FG203" s="39"/>
      <c r="FH203" s="39"/>
      <c r="FI203" s="39"/>
      <c r="FJ203" s="39"/>
      <c r="FK203" s="39"/>
      <c r="FL203" s="130"/>
      <c r="FM203" s="130"/>
      <c r="FN203" s="130"/>
      <c r="FO203" s="130"/>
      <c r="FP203" s="130"/>
      <c r="FQ203" s="130"/>
      <c r="FR203" s="130"/>
      <c r="FS203" s="130"/>
      <c r="FT203" s="130"/>
      <c r="FU203" s="130"/>
      <c r="FV203" s="130"/>
      <c r="FW203" s="130"/>
      <c r="FX203" s="130"/>
      <c r="FY203" s="130"/>
      <c r="FZ203" s="130"/>
      <c r="GA203" s="130"/>
      <c r="GB203" s="6"/>
      <c r="GC203" s="6"/>
      <c r="GD203" s="6"/>
      <c r="GE203" s="6"/>
      <c r="GF203" s="6"/>
    </row>
    <row r="204" spans="2:188" ht="15" customHeight="1" x14ac:dyDescent="0.3">
      <c r="B204" s="42" t="s">
        <v>18</v>
      </c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35"/>
      <c r="AO204" s="35"/>
      <c r="AP204" s="35"/>
      <c r="AQ204" s="35"/>
      <c r="AR204" s="35"/>
      <c r="AS204" s="35"/>
      <c r="AT204" s="35"/>
      <c r="AU204" s="35"/>
      <c r="AV204" s="35"/>
      <c r="AW204" s="35"/>
      <c r="AX204" s="75" t="s">
        <v>88</v>
      </c>
      <c r="AY204" s="76"/>
      <c r="AZ204" s="76"/>
      <c r="BA204" s="76"/>
      <c r="BB204" s="76"/>
      <c r="BC204" s="76"/>
      <c r="BD204" s="76"/>
      <c r="BE204" s="76"/>
      <c r="BF204" s="76"/>
      <c r="BG204" s="76"/>
      <c r="BH204" s="76"/>
      <c r="BI204" s="77"/>
      <c r="BJ204" s="40">
        <f>BJ206</f>
        <v>592760</v>
      </c>
      <c r="BK204" s="40"/>
      <c r="BL204" s="40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>
        <f>BX206</f>
        <v>592718.18000000005</v>
      </c>
      <c r="BY204" s="40"/>
      <c r="BZ204" s="40"/>
      <c r="CA204" s="40"/>
      <c r="CB204" s="40"/>
      <c r="CC204" s="40"/>
      <c r="CD204" s="40"/>
      <c r="CE204" s="40"/>
      <c r="CF204" s="40"/>
      <c r="CG204" s="40"/>
      <c r="CH204" s="40"/>
      <c r="CI204" s="40"/>
      <c r="CJ204" s="46">
        <f>BX204/BJ204</f>
        <v>0.99992944868074773</v>
      </c>
      <c r="CK204" s="46"/>
      <c r="CL204" s="46"/>
      <c r="CM204" s="46"/>
      <c r="CN204" s="46"/>
      <c r="CO204" s="46"/>
      <c r="CP204" s="46"/>
      <c r="CQ204" s="46"/>
      <c r="CR204" s="46"/>
      <c r="CS204" s="46"/>
      <c r="CT204" s="46"/>
      <c r="CU204" s="40"/>
      <c r="CV204" s="40"/>
      <c r="CW204" s="40"/>
      <c r="CX204" s="40"/>
      <c r="CY204" s="40"/>
      <c r="CZ204" s="40"/>
      <c r="DA204" s="40"/>
      <c r="DB204" s="40"/>
      <c r="DC204" s="40"/>
      <c r="DD204" s="40"/>
      <c r="DE204" s="40"/>
      <c r="DF204" s="40"/>
      <c r="DG204" s="40"/>
      <c r="DH204" s="40"/>
      <c r="DI204" s="40"/>
      <c r="DJ204" s="40"/>
      <c r="DK204" s="40">
        <f>DK206</f>
        <v>2873457</v>
      </c>
      <c r="DL204" s="40"/>
      <c r="DM204" s="40"/>
      <c r="DN204" s="40"/>
      <c r="DO204" s="40"/>
      <c r="DP204" s="40"/>
      <c r="DQ204" s="40"/>
      <c r="DR204" s="40"/>
      <c r="DS204" s="40"/>
      <c r="DT204" s="40"/>
      <c r="DU204" s="40"/>
      <c r="DV204" s="40"/>
      <c r="DW204" s="40"/>
      <c r="DX204" s="40"/>
      <c r="DY204" s="40">
        <f>DY206</f>
        <v>2804684.45</v>
      </c>
      <c r="DZ204" s="40"/>
      <c r="EA204" s="40"/>
      <c r="EB204" s="40"/>
      <c r="EC204" s="40"/>
      <c r="ED204" s="40"/>
      <c r="EE204" s="40"/>
      <c r="EF204" s="40"/>
      <c r="EG204" s="40"/>
      <c r="EH204" s="40"/>
      <c r="EI204" s="40"/>
      <c r="EJ204" s="40"/>
      <c r="EK204" s="46">
        <f>DY204/DK204</f>
        <v>0.97606626791352724</v>
      </c>
      <c r="EL204" s="46"/>
      <c r="EM204" s="46"/>
      <c r="EN204" s="46"/>
      <c r="EO204" s="46"/>
      <c r="EP204" s="46"/>
      <c r="EQ204" s="46"/>
      <c r="ER204" s="46"/>
      <c r="ES204" s="46"/>
      <c r="ET204" s="46"/>
      <c r="EU204" s="46"/>
      <c r="EV204" s="40"/>
      <c r="EW204" s="40"/>
      <c r="EX204" s="40"/>
      <c r="EY204" s="40"/>
      <c r="EZ204" s="40"/>
      <c r="FA204" s="40"/>
      <c r="FB204" s="40"/>
      <c r="FC204" s="40"/>
      <c r="FD204" s="40"/>
      <c r="FE204" s="40"/>
      <c r="FF204" s="40"/>
      <c r="FG204" s="40"/>
      <c r="FH204" s="40"/>
      <c r="FI204" s="40"/>
      <c r="FJ204" s="40"/>
      <c r="FK204" s="40"/>
      <c r="FL204" s="35"/>
      <c r="FM204" s="35"/>
      <c r="FN204" s="35"/>
      <c r="FO204" s="35"/>
      <c r="FP204" s="35"/>
      <c r="FQ204" s="35"/>
      <c r="FR204" s="35"/>
      <c r="FS204" s="35"/>
      <c r="FT204" s="35"/>
      <c r="FU204" s="35"/>
      <c r="FV204" s="35"/>
      <c r="FW204" s="35"/>
      <c r="FX204" s="35"/>
      <c r="FY204" s="35"/>
      <c r="FZ204" s="35"/>
      <c r="GA204" s="35"/>
      <c r="GB204" s="6"/>
      <c r="GC204" s="6"/>
      <c r="GD204" s="6"/>
      <c r="GE204" s="6"/>
      <c r="GF204" s="6"/>
    </row>
    <row r="205" spans="2:188" ht="15" customHeight="1" x14ac:dyDescent="0.3">
      <c r="B205" s="42" t="s">
        <v>20</v>
      </c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35"/>
      <c r="AO205" s="35"/>
      <c r="AP205" s="35"/>
      <c r="AQ205" s="35"/>
      <c r="AR205" s="35"/>
      <c r="AS205" s="35"/>
      <c r="AT205" s="35"/>
      <c r="AU205" s="35"/>
      <c r="AV205" s="35"/>
      <c r="AW205" s="35"/>
      <c r="AX205" s="35"/>
      <c r="AY205" s="35"/>
      <c r="AZ205" s="35"/>
      <c r="BA205" s="35"/>
      <c r="BB205" s="35"/>
      <c r="BC205" s="35"/>
      <c r="BD205" s="35"/>
      <c r="BE205" s="35"/>
      <c r="BF205" s="35"/>
      <c r="BG205" s="35"/>
      <c r="BH205" s="35"/>
      <c r="BI205" s="35"/>
      <c r="BJ205" s="40"/>
      <c r="BK205" s="40"/>
      <c r="BL205" s="40"/>
      <c r="BM205" s="40"/>
      <c r="BN205" s="40"/>
      <c r="BO205" s="40"/>
      <c r="BP205" s="40"/>
      <c r="BQ205" s="40"/>
      <c r="BR205" s="40"/>
      <c r="BS205" s="40"/>
      <c r="BT205" s="40"/>
      <c r="BU205" s="40"/>
      <c r="BV205" s="40"/>
      <c r="BW205" s="40"/>
      <c r="BX205" s="40"/>
      <c r="BY205" s="40"/>
      <c r="BZ205" s="40"/>
      <c r="CA205" s="40"/>
      <c r="CB205" s="40"/>
      <c r="CC205" s="40"/>
      <c r="CD205" s="40"/>
      <c r="CE205" s="40"/>
      <c r="CF205" s="40"/>
      <c r="CG205" s="40"/>
      <c r="CH205" s="40"/>
      <c r="CI205" s="40"/>
      <c r="CJ205" s="40"/>
      <c r="CK205" s="40"/>
      <c r="CL205" s="40"/>
      <c r="CM205" s="40"/>
      <c r="CN205" s="40"/>
      <c r="CO205" s="40"/>
      <c r="CP205" s="40"/>
      <c r="CQ205" s="40"/>
      <c r="CR205" s="40"/>
      <c r="CS205" s="40"/>
      <c r="CT205" s="40"/>
      <c r="CU205" s="40"/>
      <c r="CV205" s="40"/>
      <c r="CW205" s="40"/>
      <c r="CX205" s="40"/>
      <c r="CY205" s="40"/>
      <c r="CZ205" s="40"/>
      <c r="DA205" s="40"/>
      <c r="DB205" s="40"/>
      <c r="DC205" s="40"/>
      <c r="DD205" s="40"/>
      <c r="DE205" s="40"/>
      <c r="DF205" s="40"/>
      <c r="DG205" s="40"/>
      <c r="DH205" s="40"/>
      <c r="DI205" s="40"/>
      <c r="DJ205" s="40"/>
      <c r="DK205" s="40"/>
      <c r="DL205" s="40"/>
      <c r="DM205" s="40"/>
      <c r="DN205" s="40"/>
      <c r="DO205" s="40"/>
      <c r="DP205" s="40"/>
      <c r="DQ205" s="40"/>
      <c r="DR205" s="40"/>
      <c r="DS205" s="40"/>
      <c r="DT205" s="40"/>
      <c r="DU205" s="40"/>
      <c r="DV205" s="40"/>
      <c r="DW205" s="40"/>
      <c r="DX205" s="40"/>
      <c r="DY205" s="40"/>
      <c r="DZ205" s="40"/>
      <c r="EA205" s="40"/>
      <c r="EB205" s="40"/>
      <c r="EC205" s="40"/>
      <c r="ED205" s="40"/>
      <c r="EE205" s="40"/>
      <c r="EF205" s="40"/>
      <c r="EG205" s="40"/>
      <c r="EH205" s="40"/>
      <c r="EI205" s="40"/>
      <c r="EJ205" s="40"/>
      <c r="EK205" s="40"/>
      <c r="EL205" s="40"/>
      <c r="EM205" s="40"/>
      <c r="EN205" s="40"/>
      <c r="EO205" s="40"/>
      <c r="EP205" s="40"/>
      <c r="EQ205" s="40"/>
      <c r="ER205" s="40"/>
      <c r="ES205" s="40"/>
      <c r="ET205" s="40"/>
      <c r="EU205" s="40"/>
      <c r="EV205" s="40"/>
      <c r="EW205" s="40"/>
      <c r="EX205" s="40"/>
      <c r="EY205" s="40"/>
      <c r="EZ205" s="40"/>
      <c r="FA205" s="40"/>
      <c r="FB205" s="40"/>
      <c r="FC205" s="40"/>
      <c r="FD205" s="40"/>
      <c r="FE205" s="40"/>
      <c r="FF205" s="40"/>
      <c r="FG205" s="40"/>
      <c r="FH205" s="40"/>
      <c r="FI205" s="40"/>
      <c r="FJ205" s="40"/>
      <c r="FK205" s="40"/>
      <c r="FL205" s="41"/>
      <c r="FM205" s="41"/>
      <c r="FN205" s="41"/>
      <c r="FO205" s="41"/>
      <c r="FP205" s="41"/>
      <c r="FQ205" s="41"/>
      <c r="FR205" s="41"/>
      <c r="FS205" s="41"/>
      <c r="FT205" s="41"/>
      <c r="FU205" s="41"/>
      <c r="FV205" s="41"/>
      <c r="FW205" s="41"/>
      <c r="FX205" s="41"/>
      <c r="FY205" s="41"/>
      <c r="FZ205" s="41"/>
      <c r="GA205" s="41"/>
      <c r="GB205" s="6"/>
      <c r="GC205" s="6"/>
      <c r="GD205" s="6"/>
      <c r="GE205" s="6"/>
      <c r="GF205" s="6"/>
    </row>
    <row r="206" spans="2:188" s="11" customFormat="1" ht="40.5" customHeight="1" x14ac:dyDescent="0.3">
      <c r="B206" s="81" t="s">
        <v>91</v>
      </c>
      <c r="C206" s="81"/>
      <c r="D206" s="81"/>
      <c r="E206" s="81"/>
      <c r="F206" s="81"/>
      <c r="G206" s="81"/>
      <c r="H206" s="81"/>
      <c r="I206" s="81"/>
      <c r="J206" s="81"/>
      <c r="K206" s="81"/>
      <c r="L206" s="81"/>
      <c r="M206" s="81"/>
      <c r="N206" s="81"/>
      <c r="O206" s="81"/>
      <c r="P206" s="81"/>
      <c r="Q206" s="81"/>
      <c r="R206" s="81"/>
      <c r="S206" s="81"/>
      <c r="T206" s="81"/>
      <c r="U206" s="81"/>
      <c r="V206" s="81"/>
      <c r="W206" s="81"/>
      <c r="X206" s="81"/>
      <c r="Y206" s="81"/>
      <c r="Z206" s="81"/>
      <c r="AA206" s="81"/>
      <c r="AB206" s="81"/>
      <c r="AC206" s="81"/>
      <c r="AD206" s="81"/>
      <c r="AE206" s="81"/>
      <c r="AF206" s="81"/>
      <c r="AG206" s="81"/>
      <c r="AH206" s="81"/>
      <c r="AI206" s="81"/>
      <c r="AJ206" s="81"/>
      <c r="AK206" s="81"/>
      <c r="AL206" s="81"/>
      <c r="AM206" s="81"/>
      <c r="AN206" s="82" t="s">
        <v>68</v>
      </c>
      <c r="AO206" s="82"/>
      <c r="AP206" s="82"/>
      <c r="AQ206" s="82"/>
      <c r="AR206" s="82"/>
      <c r="AS206" s="82"/>
      <c r="AT206" s="82"/>
      <c r="AU206" s="82"/>
      <c r="AV206" s="82"/>
      <c r="AW206" s="82"/>
      <c r="AX206" s="75" t="s">
        <v>88</v>
      </c>
      <c r="AY206" s="76"/>
      <c r="AZ206" s="76"/>
      <c r="BA206" s="76"/>
      <c r="BB206" s="76"/>
      <c r="BC206" s="76"/>
      <c r="BD206" s="76"/>
      <c r="BE206" s="76"/>
      <c r="BF206" s="76"/>
      <c r="BG206" s="76"/>
      <c r="BH206" s="76"/>
      <c r="BI206" s="77"/>
      <c r="BJ206" s="87">
        <v>592760</v>
      </c>
      <c r="BK206" s="87"/>
      <c r="BL206" s="87"/>
      <c r="BM206" s="87"/>
      <c r="BN206" s="87"/>
      <c r="BO206" s="87"/>
      <c r="BP206" s="87"/>
      <c r="BQ206" s="87"/>
      <c r="BR206" s="87"/>
      <c r="BS206" s="87"/>
      <c r="BT206" s="87"/>
      <c r="BU206" s="87"/>
      <c r="BV206" s="87"/>
      <c r="BW206" s="87"/>
      <c r="BX206" s="127">
        <v>592718.18000000005</v>
      </c>
      <c r="BY206" s="128"/>
      <c r="BZ206" s="128"/>
      <c r="CA206" s="128"/>
      <c r="CB206" s="128"/>
      <c r="CC206" s="128"/>
      <c r="CD206" s="128"/>
      <c r="CE206" s="128"/>
      <c r="CF206" s="128"/>
      <c r="CG206" s="128"/>
      <c r="CH206" s="128"/>
      <c r="CI206" s="129"/>
      <c r="CJ206" s="46">
        <f>BX206/BJ206</f>
        <v>0.99992944868074773</v>
      </c>
      <c r="CK206" s="46"/>
      <c r="CL206" s="46"/>
      <c r="CM206" s="46"/>
      <c r="CN206" s="46"/>
      <c r="CO206" s="46"/>
      <c r="CP206" s="46"/>
      <c r="CQ206" s="46"/>
      <c r="CR206" s="46"/>
      <c r="CS206" s="46"/>
      <c r="CT206" s="46"/>
      <c r="CU206" s="87">
        <v>100</v>
      </c>
      <c r="CV206" s="87"/>
      <c r="CW206" s="87"/>
      <c r="CX206" s="87"/>
      <c r="CY206" s="87"/>
      <c r="CZ206" s="87"/>
      <c r="DA206" s="87"/>
      <c r="DB206" s="87"/>
      <c r="DC206" s="87"/>
      <c r="DD206" s="87"/>
      <c r="DE206" s="87"/>
      <c r="DF206" s="87"/>
      <c r="DG206" s="87"/>
      <c r="DH206" s="87"/>
      <c r="DI206" s="87"/>
      <c r="DJ206" s="87"/>
      <c r="DK206" s="87">
        <v>2873457</v>
      </c>
      <c r="DL206" s="87"/>
      <c r="DM206" s="87"/>
      <c r="DN206" s="87"/>
      <c r="DO206" s="87"/>
      <c r="DP206" s="87"/>
      <c r="DQ206" s="87"/>
      <c r="DR206" s="87"/>
      <c r="DS206" s="87"/>
      <c r="DT206" s="87"/>
      <c r="DU206" s="87"/>
      <c r="DV206" s="87"/>
      <c r="DW206" s="87"/>
      <c r="DX206" s="87"/>
      <c r="DY206" s="127">
        <v>2804684.45</v>
      </c>
      <c r="DZ206" s="128"/>
      <c r="EA206" s="128"/>
      <c r="EB206" s="128"/>
      <c r="EC206" s="128"/>
      <c r="ED206" s="128"/>
      <c r="EE206" s="128"/>
      <c r="EF206" s="128"/>
      <c r="EG206" s="128"/>
      <c r="EH206" s="128"/>
      <c r="EI206" s="128"/>
      <c r="EJ206" s="129"/>
      <c r="EK206" s="46">
        <f>DY206/DK206</f>
        <v>0.97606626791352724</v>
      </c>
      <c r="EL206" s="46"/>
      <c r="EM206" s="46"/>
      <c r="EN206" s="46"/>
      <c r="EO206" s="46"/>
      <c r="EP206" s="46"/>
      <c r="EQ206" s="46"/>
      <c r="ER206" s="46"/>
      <c r="ES206" s="46"/>
      <c r="ET206" s="46"/>
      <c r="EU206" s="46"/>
      <c r="EV206" s="87">
        <v>100</v>
      </c>
      <c r="EW206" s="87"/>
      <c r="EX206" s="87"/>
      <c r="EY206" s="87"/>
      <c r="EZ206" s="87"/>
      <c r="FA206" s="87"/>
      <c r="FB206" s="87"/>
      <c r="FC206" s="87"/>
      <c r="FD206" s="87"/>
      <c r="FE206" s="87"/>
      <c r="FF206" s="87"/>
      <c r="FG206" s="87"/>
      <c r="FH206" s="87"/>
      <c r="FI206" s="87"/>
      <c r="FJ206" s="87"/>
      <c r="FK206" s="87"/>
      <c r="FL206" s="37"/>
      <c r="FM206" s="37"/>
      <c r="FN206" s="37"/>
      <c r="FO206" s="37"/>
      <c r="FP206" s="37"/>
      <c r="FQ206" s="37"/>
      <c r="FR206" s="37"/>
      <c r="FS206" s="37"/>
      <c r="FT206" s="37"/>
      <c r="FU206" s="37"/>
      <c r="FV206" s="37"/>
      <c r="FW206" s="37"/>
      <c r="FX206" s="37"/>
      <c r="FY206" s="37"/>
      <c r="FZ206" s="37"/>
      <c r="GA206" s="37"/>
      <c r="GB206" s="8"/>
      <c r="GC206" s="8"/>
      <c r="GD206" s="8">
        <v>525970.93999999994</v>
      </c>
      <c r="GE206" s="8"/>
      <c r="GF206" s="8"/>
    </row>
    <row r="207" spans="2:188" ht="39" customHeight="1" x14ac:dyDescent="0.3">
      <c r="B207" s="48" t="s">
        <v>119</v>
      </c>
      <c r="C207" s="48"/>
      <c r="D207" s="48"/>
      <c r="E207" s="48"/>
      <c r="F207" s="48"/>
      <c r="G207" s="37" t="s">
        <v>55</v>
      </c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5"/>
      <c r="AO207" s="35"/>
      <c r="AP207" s="35"/>
      <c r="AQ207" s="35"/>
      <c r="AR207" s="35"/>
      <c r="AS207" s="35"/>
      <c r="AT207" s="35"/>
      <c r="AU207" s="35"/>
      <c r="AV207" s="35"/>
      <c r="AW207" s="35"/>
      <c r="AX207" s="35"/>
      <c r="AY207" s="35"/>
      <c r="AZ207" s="35"/>
      <c r="BA207" s="35"/>
      <c r="BB207" s="35"/>
      <c r="BC207" s="35"/>
      <c r="BD207" s="35"/>
      <c r="BE207" s="35"/>
      <c r="BF207" s="35"/>
      <c r="BG207" s="35"/>
      <c r="BH207" s="35"/>
      <c r="BI207" s="35"/>
      <c r="BJ207" s="35"/>
      <c r="BK207" s="35"/>
      <c r="BL207" s="35"/>
      <c r="BM207" s="35"/>
      <c r="BN207" s="35"/>
      <c r="BO207" s="35"/>
      <c r="BP207" s="35"/>
      <c r="BQ207" s="35"/>
      <c r="BR207" s="35"/>
      <c r="BS207" s="35"/>
      <c r="BT207" s="35"/>
      <c r="BU207" s="35"/>
      <c r="BV207" s="35"/>
      <c r="BW207" s="35"/>
      <c r="BX207" s="35"/>
      <c r="BY207" s="35"/>
      <c r="BZ207" s="35"/>
      <c r="CA207" s="35"/>
      <c r="CB207" s="35"/>
      <c r="CC207" s="35"/>
      <c r="CD207" s="35"/>
      <c r="CE207" s="35"/>
      <c r="CF207" s="35"/>
      <c r="CG207" s="35"/>
      <c r="CH207" s="35"/>
      <c r="CI207" s="35"/>
      <c r="CJ207" s="35"/>
      <c r="CK207" s="35"/>
      <c r="CL207" s="35"/>
      <c r="CM207" s="35"/>
      <c r="CN207" s="35"/>
      <c r="CO207" s="35"/>
      <c r="CP207" s="35"/>
      <c r="CQ207" s="35"/>
      <c r="CR207" s="35"/>
      <c r="CS207" s="35"/>
      <c r="CT207" s="35"/>
      <c r="CU207" s="39">
        <v>1</v>
      </c>
      <c r="CV207" s="39"/>
      <c r="CW207" s="39"/>
      <c r="CX207" s="39"/>
      <c r="CY207" s="39"/>
      <c r="CZ207" s="39"/>
      <c r="DA207" s="39"/>
      <c r="DB207" s="39"/>
      <c r="DC207" s="39"/>
      <c r="DD207" s="39"/>
      <c r="DE207" s="39"/>
      <c r="DF207" s="39"/>
      <c r="DG207" s="39"/>
      <c r="DH207" s="39"/>
      <c r="DI207" s="39"/>
      <c r="DJ207" s="39"/>
      <c r="DK207" s="39"/>
      <c r="DL207" s="39"/>
      <c r="DM207" s="39"/>
      <c r="DN207" s="39"/>
      <c r="DO207" s="39"/>
      <c r="DP207" s="39"/>
      <c r="DQ207" s="39"/>
      <c r="DR207" s="39"/>
      <c r="DS207" s="39"/>
      <c r="DT207" s="39"/>
      <c r="DU207" s="39"/>
      <c r="DV207" s="39"/>
      <c r="DW207" s="39"/>
      <c r="DX207" s="39"/>
      <c r="DY207" s="39"/>
      <c r="DZ207" s="39"/>
      <c r="EA207" s="39"/>
      <c r="EB207" s="39"/>
      <c r="EC207" s="39"/>
      <c r="ED207" s="39"/>
      <c r="EE207" s="39"/>
      <c r="EF207" s="39"/>
      <c r="EG207" s="39"/>
      <c r="EH207" s="39"/>
      <c r="EI207" s="39"/>
      <c r="EJ207" s="39"/>
      <c r="EK207" s="39"/>
      <c r="EL207" s="39"/>
      <c r="EM207" s="39"/>
      <c r="EN207" s="39"/>
      <c r="EO207" s="39"/>
      <c r="EP207" s="39"/>
      <c r="EQ207" s="39"/>
      <c r="ER207" s="39"/>
      <c r="ES207" s="39"/>
      <c r="ET207" s="39"/>
      <c r="EU207" s="39"/>
      <c r="EV207" s="39">
        <v>1</v>
      </c>
      <c r="EW207" s="39"/>
      <c r="EX207" s="39"/>
      <c r="EY207" s="39"/>
      <c r="EZ207" s="39"/>
      <c r="FA207" s="39"/>
      <c r="FB207" s="39"/>
      <c r="FC207" s="39"/>
      <c r="FD207" s="39"/>
      <c r="FE207" s="39"/>
      <c r="FF207" s="39"/>
      <c r="FG207" s="39"/>
      <c r="FH207" s="39"/>
      <c r="FI207" s="39"/>
      <c r="FJ207" s="39"/>
      <c r="FK207" s="39"/>
      <c r="FL207" s="41"/>
      <c r="FM207" s="41"/>
      <c r="FN207" s="41"/>
      <c r="FO207" s="41"/>
      <c r="FP207" s="41"/>
      <c r="FQ207" s="41"/>
      <c r="FR207" s="41"/>
      <c r="FS207" s="41"/>
      <c r="FT207" s="41"/>
      <c r="FU207" s="41"/>
      <c r="FV207" s="41"/>
      <c r="FW207" s="41"/>
      <c r="FX207" s="41"/>
      <c r="FY207" s="41"/>
      <c r="FZ207" s="41"/>
      <c r="GA207" s="41"/>
      <c r="GB207" s="6"/>
      <c r="GC207" s="6"/>
      <c r="GD207" s="6"/>
      <c r="GE207" s="6"/>
      <c r="GF207" s="6"/>
    </row>
    <row r="208" spans="2:188" ht="15" customHeight="1" x14ac:dyDescent="0.3">
      <c r="B208" s="42" t="s">
        <v>18</v>
      </c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  <c r="AL208" s="42"/>
      <c r="AM208" s="42"/>
      <c r="AN208" s="35"/>
      <c r="AO208" s="35"/>
      <c r="AP208" s="35"/>
      <c r="AQ208" s="35"/>
      <c r="AR208" s="35"/>
      <c r="AS208" s="35"/>
      <c r="AT208" s="35"/>
      <c r="AU208" s="35"/>
      <c r="AV208" s="35"/>
      <c r="AW208" s="35"/>
      <c r="AX208" s="75" t="s">
        <v>88</v>
      </c>
      <c r="AY208" s="76"/>
      <c r="AZ208" s="76"/>
      <c r="BA208" s="76"/>
      <c r="BB208" s="76"/>
      <c r="BC208" s="76"/>
      <c r="BD208" s="76"/>
      <c r="BE208" s="76"/>
      <c r="BF208" s="76"/>
      <c r="BG208" s="76"/>
      <c r="BH208" s="76"/>
      <c r="BI208" s="77"/>
      <c r="BJ208" s="38">
        <f>BJ216</f>
        <v>95107</v>
      </c>
      <c r="BK208" s="35"/>
      <c r="BL208" s="35"/>
      <c r="BM208" s="35"/>
      <c r="BN208" s="35"/>
      <c r="BO208" s="35"/>
      <c r="BP208" s="35"/>
      <c r="BQ208" s="35"/>
      <c r="BR208" s="35"/>
      <c r="BS208" s="35"/>
      <c r="BT208" s="35"/>
      <c r="BU208" s="35"/>
      <c r="BV208" s="35"/>
      <c r="BW208" s="35"/>
      <c r="BX208" s="38">
        <f>BX216</f>
        <v>79849.7</v>
      </c>
      <c r="BY208" s="35"/>
      <c r="BZ208" s="35"/>
      <c r="CA208" s="35"/>
      <c r="CB208" s="35"/>
      <c r="CC208" s="35"/>
      <c r="CD208" s="35"/>
      <c r="CE208" s="35"/>
      <c r="CF208" s="35"/>
      <c r="CG208" s="35"/>
      <c r="CH208" s="35"/>
      <c r="CI208" s="35"/>
      <c r="CJ208" s="46">
        <f>CJ216</f>
        <v>0.8395775284679361</v>
      </c>
      <c r="CK208" s="46"/>
      <c r="CL208" s="46"/>
      <c r="CM208" s="46"/>
      <c r="CN208" s="46"/>
      <c r="CO208" s="46"/>
      <c r="CP208" s="46"/>
      <c r="CQ208" s="46"/>
      <c r="CR208" s="46"/>
      <c r="CS208" s="46"/>
      <c r="CT208" s="46"/>
      <c r="CU208" s="40"/>
      <c r="CV208" s="40"/>
      <c r="CW208" s="40"/>
      <c r="CX208" s="40"/>
      <c r="CY208" s="40"/>
      <c r="CZ208" s="40"/>
      <c r="DA208" s="40"/>
      <c r="DB208" s="40"/>
      <c r="DC208" s="40"/>
      <c r="DD208" s="40"/>
      <c r="DE208" s="40"/>
      <c r="DF208" s="40"/>
      <c r="DG208" s="40"/>
      <c r="DH208" s="40"/>
      <c r="DI208" s="40"/>
      <c r="DJ208" s="40"/>
      <c r="DK208" s="38">
        <f>DK216</f>
        <v>226467</v>
      </c>
      <c r="DL208" s="35"/>
      <c r="DM208" s="35"/>
      <c r="DN208" s="35"/>
      <c r="DO208" s="35"/>
      <c r="DP208" s="35"/>
      <c r="DQ208" s="35"/>
      <c r="DR208" s="35"/>
      <c r="DS208" s="35"/>
      <c r="DT208" s="35"/>
      <c r="DU208" s="35"/>
      <c r="DV208" s="35"/>
      <c r="DW208" s="35"/>
      <c r="DX208" s="35"/>
      <c r="DY208" s="38">
        <f>DY216</f>
        <v>264187.53000000003</v>
      </c>
      <c r="DZ208" s="35"/>
      <c r="EA208" s="35"/>
      <c r="EB208" s="35"/>
      <c r="EC208" s="35"/>
      <c r="ED208" s="35"/>
      <c r="EE208" s="35"/>
      <c r="EF208" s="35"/>
      <c r="EG208" s="35"/>
      <c r="EH208" s="35"/>
      <c r="EI208" s="35"/>
      <c r="EJ208" s="35"/>
      <c r="EK208" s="46">
        <f>EK216</f>
        <v>1.1665608234312286</v>
      </c>
      <c r="EL208" s="46"/>
      <c r="EM208" s="46"/>
      <c r="EN208" s="46"/>
      <c r="EO208" s="46"/>
      <c r="EP208" s="46"/>
      <c r="EQ208" s="46"/>
      <c r="ER208" s="46"/>
      <c r="ES208" s="46"/>
      <c r="ET208" s="46"/>
      <c r="EU208" s="46"/>
      <c r="EV208" s="40"/>
      <c r="EW208" s="40"/>
      <c r="EX208" s="40"/>
      <c r="EY208" s="40"/>
      <c r="EZ208" s="40"/>
      <c r="FA208" s="40"/>
      <c r="FB208" s="40"/>
      <c r="FC208" s="40"/>
      <c r="FD208" s="40"/>
      <c r="FE208" s="40"/>
      <c r="FF208" s="40"/>
      <c r="FG208" s="40"/>
      <c r="FH208" s="40"/>
      <c r="FI208" s="40"/>
      <c r="FJ208" s="40"/>
      <c r="FK208" s="40"/>
      <c r="FL208" s="35"/>
      <c r="FM208" s="35"/>
      <c r="FN208" s="35"/>
      <c r="FO208" s="35"/>
      <c r="FP208" s="35"/>
      <c r="FQ208" s="35"/>
      <c r="FR208" s="35"/>
      <c r="FS208" s="35"/>
      <c r="FT208" s="35"/>
      <c r="FU208" s="35"/>
      <c r="FV208" s="35"/>
      <c r="FW208" s="35"/>
      <c r="FX208" s="35"/>
      <c r="FY208" s="35"/>
      <c r="FZ208" s="35"/>
      <c r="GA208" s="35"/>
      <c r="GB208" s="6"/>
      <c r="GC208" s="6"/>
      <c r="GD208" s="6"/>
      <c r="GE208" s="6"/>
      <c r="GF208" s="6"/>
    </row>
    <row r="209" spans="2:188" ht="15" customHeight="1" x14ac:dyDescent="0.3">
      <c r="B209" s="42" t="s">
        <v>20</v>
      </c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35"/>
      <c r="AO209" s="35"/>
      <c r="AP209" s="35"/>
      <c r="AQ209" s="35"/>
      <c r="AR209" s="35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35"/>
      <c r="BD209" s="35"/>
      <c r="BE209" s="35"/>
      <c r="BF209" s="35"/>
      <c r="BG209" s="35"/>
      <c r="BH209" s="35"/>
      <c r="BI209" s="35"/>
      <c r="BJ209" s="35"/>
      <c r="BK209" s="35"/>
      <c r="BL209" s="35"/>
      <c r="BM209" s="35"/>
      <c r="BN209" s="35"/>
      <c r="BO209" s="35"/>
      <c r="BP209" s="35"/>
      <c r="BQ209" s="35"/>
      <c r="BR209" s="35"/>
      <c r="BS209" s="35"/>
      <c r="BT209" s="35"/>
      <c r="BU209" s="35"/>
      <c r="BV209" s="35"/>
      <c r="BW209" s="35"/>
      <c r="BX209" s="35"/>
      <c r="BY209" s="35"/>
      <c r="BZ209" s="35"/>
      <c r="CA209" s="35"/>
      <c r="CB209" s="35"/>
      <c r="CC209" s="35"/>
      <c r="CD209" s="35"/>
      <c r="CE209" s="35"/>
      <c r="CF209" s="35"/>
      <c r="CG209" s="35"/>
      <c r="CH209" s="35"/>
      <c r="CI209" s="35"/>
      <c r="CJ209" s="35"/>
      <c r="CK209" s="35"/>
      <c r="CL209" s="35"/>
      <c r="CM209" s="35"/>
      <c r="CN209" s="35"/>
      <c r="CO209" s="35"/>
      <c r="CP209" s="35"/>
      <c r="CQ209" s="35"/>
      <c r="CR209" s="35"/>
      <c r="CS209" s="35"/>
      <c r="CT209" s="35"/>
      <c r="CU209" s="40"/>
      <c r="CV209" s="40"/>
      <c r="CW209" s="40"/>
      <c r="CX209" s="40"/>
      <c r="CY209" s="40"/>
      <c r="CZ209" s="40"/>
      <c r="DA209" s="40"/>
      <c r="DB209" s="40"/>
      <c r="DC209" s="40"/>
      <c r="DD209" s="40"/>
      <c r="DE209" s="40"/>
      <c r="DF209" s="40"/>
      <c r="DG209" s="40"/>
      <c r="DH209" s="40"/>
      <c r="DI209" s="40"/>
      <c r="DJ209" s="40"/>
      <c r="DK209" s="35"/>
      <c r="DL209" s="35"/>
      <c r="DM209" s="35"/>
      <c r="DN209" s="35"/>
      <c r="DO209" s="35"/>
      <c r="DP209" s="35"/>
      <c r="DQ209" s="35"/>
      <c r="DR209" s="35"/>
      <c r="DS209" s="35"/>
      <c r="DT209" s="35"/>
      <c r="DU209" s="35"/>
      <c r="DV209" s="35"/>
      <c r="DW209" s="35"/>
      <c r="DX209" s="35"/>
      <c r="DY209" s="35"/>
      <c r="DZ209" s="35"/>
      <c r="EA209" s="35"/>
      <c r="EB209" s="35"/>
      <c r="EC209" s="35"/>
      <c r="ED209" s="35"/>
      <c r="EE209" s="35"/>
      <c r="EF209" s="35"/>
      <c r="EG209" s="35"/>
      <c r="EH209" s="35"/>
      <c r="EI209" s="35"/>
      <c r="EJ209" s="35"/>
      <c r="EK209" s="35"/>
      <c r="EL209" s="35"/>
      <c r="EM209" s="35"/>
      <c r="EN209" s="35"/>
      <c r="EO209" s="35"/>
      <c r="EP209" s="35"/>
      <c r="EQ209" s="35"/>
      <c r="ER209" s="35"/>
      <c r="ES209" s="35"/>
      <c r="ET209" s="35"/>
      <c r="EU209" s="35"/>
      <c r="EV209" s="40"/>
      <c r="EW209" s="40"/>
      <c r="EX209" s="40"/>
      <c r="EY209" s="40"/>
      <c r="EZ209" s="40"/>
      <c r="FA209" s="40"/>
      <c r="FB209" s="40"/>
      <c r="FC209" s="40"/>
      <c r="FD209" s="40"/>
      <c r="FE209" s="40"/>
      <c r="FF209" s="40"/>
      <c r="FG209" s="40"/>
      <c r="FH209" s="40"/>
      <c r="FI209" s="40"/>
      <c r="FJ209" s="40"/>
      <c r="FK209" s="40"/>
      <c r="FL209" s="41"/>
      <c r="FM209" s="41"/>
      <c r="FN209" s="41"/>
      <c r="FO209" s="41"/>
      <c r="FP209" s="41"/>
      <c r="FQ209" s="41"/>
      <c r="FR209" s="41"/>
      <c r="FS209" s="41"/>
      <c r="FT209" s="41"/>
      <c r="FU209" s="41"/>
      <c r="FV209" s="41"/>
      <c r="FW209" s="41"/>
      <c r="FX209" s="41"/>
      <c r="FY209" s="41"/>
      <c r="FZ209" s="41"/>
      <c r="GA209" s="41"/>
      <c r="GB209" s="6"/>
      <c r="GC209" s="6"/>
      <c r="GD209" s="6"/>
      <c r="GE209" s="6"/>
      <c r="GF209" s="6"/>
    </row>
    <row r="210" spans="2:188" ht="15" customHeight="1" x14ac:dyDescent="0.3">
      <c r="B210" s="43" t="s">
        <v>21</v>
      </c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  <c r="BL210" s="44"/>
      <c r="BM210" s="44"/>
      <c r="BN210" s="44"/>
      <c r="BO210" s="44"/>
      <c r="BP210" s="44"/>
      <c r="BQ210" s="44"/>
      <c r="BR210" s="44"/>
      <c r="BS210" s="44"/>
      <c r="BT210" s="44"/>
      <c r="BU210" s="44"/>
      <c r="BV210" s="44"/>
      <c r="BW210" s="44"/>
      <c r="BX210" s="35"/>
      <c r="BY210" s="35"/>
      <c r="BZ210" s="35"/>
      <c r="CA210" s="35"/>
      <c r="CB210" s="35"/>
      <c r="CC210" s="35"/>
      <c r="CD210" s="35"/>
      <c r="CE210" s="35"/>
      <c r="CF210" s="35"/>
      <c r="CG210" s="35"/>
      <c r="CH210" s="35"/>
      <c r="CI210" s="35"/>
      <c r="CJ210" s="46"/>
      <c r="CK210" s="46"/>
      <c r="CL210" s="46"/>
      <c r="CM210" s="46"/>
      <c r="CN210" s="46"/>
      <c r="CO210" s="46"/>
      <c r="CP210" s="46"/>
      <c r="CQ210" s="46"/>
      <c r="CR210" s="46"/>
      <c r="CS210" s="46"/>
      <c r="CT210" s="46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44"/>
      <c r="DL210" s="44"/>
      <c r="DM210" s="44"/>
      <c r="DN210" s="44"/>
      <c r="DO210" s="44"/>
      <c r="DP210" s="44"/>
      <c r="DQ210" s="44"/>
      <c r="DR210" s="44"/>
      <c r="DS210" s="44"/>
      <c r="DT210" s="44"/>
      <c r="DU210" s="44"/>
      <c r="DV210" s="44"/>
      <c r="DW210" s="44"/>
      <c r="DX210" s="44"/>
      <c r="DY210" s="35"/>
      <c r="DZ210" s="35"/>
      <c r="EA210" s="35"/>
      <c r="EB210" s="35"/>
      <c r="EC210" s="35"/>
      <c r="ED210" s="35"/>
      <c r="EE210" s="35"/>
      <c r="EF210" s="35"/>
      <c r="EG210" s="35"/>
      <c r="EH210" s="35"/>
      <c r="EI210" s="35"/>
      <c r="EJ210" s="35"/>
      <c r="EK210" s="46"/>
      <c r="EL210" s="46"/>
      <c r="EM210" s="46"/>
      <c r="EN210" s="46"/>
      <c r="EO210" s="46"/>
      <c r="EP210" s="46"/>
      <c r="EQ210" s="46"/>
      <c r="ER210" s="46"/>
      <c r="ES210" s="46"/>
      <c r="ET210" s="46"/>
      <c r="EU210" s="46"/>
      <c r="EV210" s="62"/>
      <c r="EW210" s="62"/>
      <c r="EX210" s="62"/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2"/>
      <c r="FK210" s="62"/>
      <c r="FL210" s="41"/>
      <c r="FM210" s="41"/>
      <c r="FN210" s="41"/>
      <c r="FO210" s="41"/>
      <c r="FP210" s="41"/>
      <c r="FQ210" s="41"/>
      <c r="FR210" s="41"/>
      <c r="FS210" s="41"/>
      <c r="FT210" s="41"/>
      <c r="FU210" s="41"/>
      <c r="FV210" s="41"/>
      <c r="FW210" s="41"/>
      <c r="FX210" s="41"/>
      <c r="FY210" s="41"/>
      <c r="FZ210" s="41"/>
      <c r="GA210" s="41"/>
      <c r="GB210" s="6"/>
      <c r="GC210" s="6"/>
      <c r="GD210" s="6"/>
      <c r="GE210" s="6"/>
      <c r="GF210" s="6"/>
    </row>
    <row r="211" spans="2:188" ht="15" customHeight="1" x14ac:dyDescent="0.3">
      <c r="B211" s="93" t="s">
        <v>22</v>
      </c>
      <c r="C211" s="93"/>
      <c r="D211" s="93"/>
      <c r="E211" s="93"/>
      <c r="F211" s="93"/>
      <c r="G211" s="93"/>
      <c r="H211" s="93"/>
      <c r="I211" s="93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  <c r="AN211" s="35"/>
      <c r="AO211" s="35"/>
      <c r="AP211" s="35"/>
      <c r="AQ211" s="35"/>
      <c r="AR211" s="35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35"/>
      <c r="BD211" s="35"/>
      <c r="BE211" s="35"/>
      <c r="BF211" s="35"/>
      <c r="BG211" s="35"/>
      <c r="BH211" s="35"/>
      <c r="BI211" s="35"/>
      <c r="BJ211" s="35"/>
      <c r="BK211" s="35"/>
      <c r="BL211" s="35"/>
      <c r="BM211" s="35"/>
      <c r="BN211" s="35"/>
      <c r="BO211" s="35"/>
      <c r="BP211" s="35"/>
      <c r="BQ211" s="35"/>
      <c r="BR211" s="35"/>
      <c r="BS211" s="35"/>
      <c r="BT211" s="35"/>
      <c r="BU211" s="35"/>
      <c r="BV211" s="35"/>
      <c r="BW211" s="35"/>
      <c r="BX211" s="35"/>
      <c r="BY211" s="35"/>
      <c r="BZ211" s="35"/>
      <c r="CA211" s="35"/>
      <c r="CB211" s="35"/>
      <c r="CC211" s="35"/>
      <c r="CD211" s="35"/>
      <c r="CE211" s="35"/>
      <c r="CF211" s="35"/>
      <c r="CG211" s="35"/>
      <c r="CH211" s="35"/>
      <c r="CI211" s="35"/>
      <c r="CJ211" s="35"/>
      <c r="CK211" s="35"/>
      <c r="CL211" s="35"/>
      <c r="CM211" s="35"/>
      <c r="CN211" s="35"/>
      <c r="CO211" s="35"/>
      <c r="CP211" s="35"/>
      <c r="CQ211" s="35"/>
      <c r="CR211" s="35"/>
      <c r="CS211" s="35"/>
      <c r="CT211" s="35"/>
      <c r="CU211" s="40"/>
      <c r="CV211" s="40"/>
      <c r="CW211" s="40"/>
      <c r="CX211" s="40"/>
      <c r="CY211" s="40"/>
      <c r="CZ211" s="40"/>
      <c r="DA211" s="40"/>
      <c r="DB211" s="40"/>
      <c r="DC211" s="40"/>
      <c r="DD211" s="40"/>
      <c r="DE211" s="40"/>
      <c r="DF211" s="40"/>
      <c r="DG211" s="40"/>
      <c r="DH211" s="40"/>
      <c r="DI211" s="40"/>
      <c r="DJ211" s="40"/>
      <c r="DK211" s="35"/>
      <c r="DL211" s="35"/>
      <c r="DM211" s="35"/>
      <c r="DN211" s="35"/>
      <c r="DO211" s="35"/>
      <c r="DP211" s="35"/>
      <c r="DQ211" s="35"/>
      <c r="DR211" s="35"/>
      <c r="DS211" s="35"/>
      <c r="DT211" s="35"/>
      <c r="DU211" s="35"/>
      <c r="DV211" s="35"/>
      <c r="DW211" s="35"/>
      <c r="DX211" s="35"/>
      <c r="DY211" s="35"/>
      <c r="DZ211" s="35"/>
      <c r="EA211" s="35"/>
      <c r="EB211" s="35"/>
      <c r="EC211" s="35"/>
      <c r="ED211" s="35"/>
      <c r="EE211" s="35"/>
      <c r="EF211" s="35"/>
      <c r="EG211" s="35"/>
      <c r="EH211" s="35"/>
      <c r="EI211" s="35"/>
      <c r="EJ211" s="35"/>
      <c r="EK211" s="35"/>
      <c r="EL211" s="35"/>
      <c r="EM211" s="35"/>
      <c r="EN211" s="35"/>
      <c r="EO211" s="35"/>
      <c r="EP211" s="35"/>
      <c r="EQ211" s="35"/>
      <c r="ER211" s="35"/>
      <c r="ES211" s="35"/>
      <c r="ET211" s="35"/>
      <c r="EU211" s="35"/>
      <c r="EV211" s="40"/>
      <c r="EW211" s="40"/>
      <c r="EX211" s="40"/>
      <c r="EY211" s="40"/>
      <c r="EZ211" s="40"/>
      <c r="FA211" s="40"/>
      <c r="FB211" s="40"/>
      <c r="FC211" s="40"/>
      <c r="FD211" s="40"/>
      <c r="FE211" s="40"/>
      <c r="FF211" s="40"/>
      <c r="FG211" s="40"/>
      <c r="FH211" s="40"/>
      <c r="FI211" s="40"/>
      <c r="FJ211" s="40"/>
      <c r="FK211" s="40"/>
      <c r="FL211" s="35"/>
      <c r="FM211" s="35"/>
      <c r="FN211" s="35"/>
      <c r="FO211" s="35"/>
      <c r="FP211" s="35"/>
      <c r="FQ211" s="35"/>
      <c r="FR211" s="35"/>
      <c r="FS211" s="35"/>
      <c r="FT211" s="35"/>
      <c r="FU211" s="35"/>
      <c r="FV211" s="35"/>
      <c r="FW211" s="35"/>
      <c r="FX211" s="35"/>
      <c r="FY211" s="35"/>
      <c r="FZ211" s="35"/>
      <c r="GA211" s="35"/>
      <c r="GB211" s="6"/>
      <c r="GC211" s="6"/>
      <c r="GD211" s="6"/>
      <c r="GE211" s="6"/>
      <c r="GF211" s="6"/>
    </row>
    <row r="212" spans="2:188" ht="15" customHeight="1" x14ac:dyDescent="0.3">
      <c r="B212" s="93" t="s">
        <v>23</v>
      </c>
      <c r="C212" s="93"/>
      <c r="D212" s="93"/>
      <c r="E212" s="93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  <c r="AN212" s="35"/>
      <c r="AO212" s="35"/>
      <c r="AP212" s="35"/>
      <c r="AQ212" s="35"/>
      <c r="AR212" s="35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35"/>
      <c r="BD212" s="35"/>
      <c r="BE212" s="35"/>
      <c r="BF212" s="35"/>
      <c r="BG212" s="35"/>
      <c r="BH212" s="35"/>
      <c r="BI212" s="35"/>
      <c r="BJ212" s="35"/>
      <c r="BK212" s="35"/>
      <c r="BL212" s="35"/>
      <c r="BM212" s="35"/>
      <c r="BN212" s="35"/>
      <c r="BO212" s="35"/>
      <c r="BP212" s="35"/>
      <c r="BQ212" s="35"/>
      <c r="BR212" s="35"/>
      <c r="BS212" s="35"/>
      <c r="BT212" s="35"/>
      <c r="BU212" s="35"/>
      <c r="BV212" s="35"/>
      <c r="BW212" s="35"/>
      <c r="BX212" s="35"/>
      <c r="BY212" s="35"/>
      <c r="BZ212" s="35"/>
      <c r="CA212" s="35"/>
      <c r="CB212" s="35"/>
      <c r="CC212" s="35"/>
      <c r="CD212" s="35"/>
      <c r="CE212" s="35"/>
      <c r="CF212" s="35"/>
      <c r="CG212" s="35"/>
      <c r="CH212" s="35"/>
      <c r="CI212" s="35"/>
      <c r="CJ212" s="35"/>
      <c r="CK212" s="35"/>
      <c r="CL212" s="35"/>
      <c r="CM212" s="35"/>
      <c r="CN212" s="35"/>
      <c r="CO212" s="35"/>
      <c r="CP212" s="35"/>
      <c r="CQ212" s="35"/>
      <c r="CR212" s="35"/>
      <c r="CS212" s="35"/>
      <c r="CT212" s="35"/>
      <c r="CU212" s="40"/>
      <c r="CV212" s="40"/>
      <c r="CW212" s="40"/>
      <c r="CX212" s="40"/>
      <c r="CY212" s="40"/>
      <c r="CZ212" s="40"/>
      <c r="DA212" s="40"/>
      <c r="DB212" s="40"/>
      <c r="DC212" s="40"/>
      <c r="DD212" s="40"/>
      <c r="DE212" s="40"/>
      <c r="DF212" s="40"/>
      <c r="DG212" s="40"/>
      <c r="DH212" s="40"/>
      <c r="DI212" s="40"/>
      <c r="DJ212" s="40"/>
      <c r="DK212" s="35"/>
      <c r="DL212" s="35"/>
      <c r="DM212" s="35"/>
      <c r="DN212" s="35"/>
      <c r="DO212" s="35"/>
      <c r="DP212" s="35"/>
      <c r="DQ212" s="35"/>
      <c r="DR212" s="35"/>
      <c r="DS212" s="35"/>
      <c r="DT212" s="35"/>
      <c r="DU212" s="35"/>
      <c r="DV212" s="35"/>
      <c r="DW212" s="35"/>
      <c r="DX212" s="35"/>
      <c r="DY212" s="35"/>
      <c r="DZ212" s="35"/>
      <c r="EA212" s="35"/>
      <c r="EB212" s="35"/>
      <c r="EC212" s="35"/>
      <c r="ED212" s="35"/>
      <c r="EE212" s="35"/>
      <c r="EF212" s="35"/>
      <c r="EG212" s="35"/>
      <c r="EH212" s="35"/>
      <c r="EI212" s="35"/>
      <c r="EJ212" s="35"/>
      <c r="EK212" s="35"/>
      <c r="EL212" s="35"/>
      <c r="EM212" s="35"/>
      <c r="EN212" s="35"/>
      <c r="EO212" s="35"/>
      <c r="EP212" s="35"/>
      <c r="EQ212" s="35"/>
      <c r="ER212" s="35"/>
      <c r="ES212" s="35"/>
      <c r="ET212" s="35"/>
      <c r="EU212" s="35"/>
      <c r="EV212" s="40"/>
      <c r="EW212" s="40"/>
      <c r="EX212" s="40"/>
      <c r="EY212" s="40"/>
      <c r="EZ212" s="40"/>
      <c r="FA212" s="40"/>
      <c r="FB212" s="40"/>
      <c r="FC212" s="40"/>
      <c r="FD212" s="40"/>
      <c r="FE212" s="40"/>
      <c r="FF212" s="40"/>
      <c r="FG212" s="40"/>
      <c r="FH212" s="40"/>
      <c r="FI212" s="40"/>
      <c r="FJ212" s="40"/>
      <c r="FK212" s="40"/>
      <c r="FL212" s="35"/>
      <c r="FM212" s="35"/>
      <c r="FN212" s="35"/>
      <c r="FO212" s="35"/>
      <c r="FP212" s="35"/>
      <c r="FQ212" s="35"/>
      <c r="FR212" s="35"/>
      <c r="FS212" s="35"/>
      <c r="FT212" s="35"/>
      <c r="FU212" s="35"/>
      <c r="FV212" s="35"/>
      <c r="FW212" s="35"/>
      <c r="FX212" s="35"/>
      <c r="FY212" s="35"/>
      <c r="FZ212" s="35"/>
      <c r="GA212" s="35"/>
      <c r="GB212" s="6"/>
      <c r="GC212" s="6"/>
      <c r="GD212" s="6"/>
      <c r="GE212" s="6"/>
      <c r="GF212" s="6"/>
    </row>
    <row r="213" spans="2:188" ht="15" customHeight="1" x14ac:dyDescent="0.3">
      <c r="B213" s="93" t="s">
        <v>24</v>
      </c>
      <c r="C213" s="93"/>
      <c r="D213" s="93"/>
      <c r="E213" s="93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  <c r="AB213" s="93"/>
      <c r="AC213" s="93"/>
      <c r="AD213" s="93"/>
      <c r="AE213" s="93"/>
      <c r="AF213" s="93"/>
      <c r="AG213" s="93"/>
      <c r="AH213" s="93"/>
      <c r="AI213" s="93"/>
      <c r="AJ213" s="93"/>
      <c r="AK213" s="93"/>
      <c r="AL213" s="93"/>
      <c r="AM213" s="93"/>
      <c r="AN213" s="35"/>
      <c r="AO213" s="35"/>
      <c r="AP213" s="35"/>
      <c r="AQ213" s="35"/>
      <c r="AR213" s="35"/>
      <c r="AS213" s="35"/>
      <c r="AT213" s="35"/>
      <c r="AU213" s="35"/>
      <c r="AV213" s="35"/>
      <c r="AW213" s="35"/>
      <c r="AX213" s="35"/>
      <c r="AY213" s="35"/>
      <c r="AZ213" s="35"/>
      <c r="BA213" s="35"/>
      <c r="BB213" s="35"/>
      <c r="BC213" s="35"/>
      <c r="BD213" s="35"/>
      <c r="BE213" s="35"/>
      <c r="BF213" s="35"/>
      <c r="BG213" s="35"/>
      <c r="BH213" s="35"/>
      <c r="BI213" s="35"/>
      <c r="BJ213" s="35"/>
      <c r="BK213" s="35"/>
      <c r="BL213" s="35"/>
      <c r="BM213" s="35"/>
      <c r="BN213" s="35"/>
      <c r="BO213" s="35"/>
      <c r="BP213" s="35"/>
      <c r="BQ213" s="35"/>
      <c r="BR213" s="35"/>
      <c r="BS213" s="35"/>
      <c r="BT213" s="35"/>
      <c r="BU213" s="35"/>
      <c r="BV213" s="35"/>
      <c r="BW213" s="35"/>
      <c r="BX213" s="35"/>
      <c r="BY213" s="35"/>
      <c r="BZ213" s="35"/>
      <c r="CA213" s="35"/>
      <c r="CB213" s="35"/>
      <c r="CC213" s="35"/>
      <c r="CD213" s="35"/>
      <c r="CE213" s="35"/>
      <c r="CF213" s="35"/>
      <c r="CG213" s="35"/>
      <c r="CH213" s="35"/>
      <c r="CI213" s="35"/>
      <c r="CJ213" s="35"/>
      <c r="CK213" s="35"/>
      <c r="CL213" s="35"/>
      <c r="CM213" s="35"/>
      <c r="CN213" s="35"/>
      <c r="CO213" s="35"/>
      <c r="CP213" s="35"/>
      <c r="CQ213" s="35"/>
      <c r="CR213" s="35"/>
      <c r="CS213" s="35"/>
      <c r="CT213" s="35"/>
      <c r="CU213" s="40"/>
      <c r="CV213" s="40"/>
      <c r="CW213" s="40"/>
      <c r="CX213" s="40"/>
      <c r="CY213" s="40"/>
      <c r="CZ213" s="40"/>
      <c r="DA213" s="40"/>
      <c r="DB213" s="40"/>
      <c r="DC213" s="40"/>
      <c r="DD213" s="40"/>
      <c r="DE213" s="40"/>
      <c r="DF213" s="40"/>
      <c r="DG213" s="40"/>
      <c r="DH213" s="40"/>
      <c r="DI213" s="40"/>
      <c r="DJ213" s="40"/>
      <c r="DK213" s="35"/>
      <c r="DL213" s="35"/>
      <c r="DM213" s="35"/>
      <c r="DN213" s="35"/>
      <c r="DO213" s="35"/>
      <c r="DP213" s="35"/>
      <c r="DQ213" s="35"/>
      <c r="DR213" s="35"/>
      <c r="DS213" s="35"/>
      <c r="DT213" s="35"/>
      <c r="DU213" s="35"/>
      <c r="DV213" s="35"/>
      <c r="DW213" s="35"/>
      <c r="DX213" s="35"/>
      <c r="DY213" s="35"/>
      <c r="DZ213" s="35"/>
      <c r="EA213" s="35"/>
      <c r="EB213" s="35"/>
      <c r="EC213" s="35"/>
      <c r="ED213" s="35"/>
      <c r="EE213" s="35"/>
      <c r="EF213" s="35"/>
      <c r="EG213" s="35"/>
      <c r="EH213" s="35"/>
      <c r="EI213" s="35"/>
      <c r="EJ213" s="35"/>
      <c r="EK213" s="35"/>
      <c r="EL213" s="35"/>
      <c r="EM213" s="35"/>
      <c r="EN213" s="35"/>
      <c r="EO213" s="35"/>
      <c r="EP213" s="35"/>
      <c r="EQ213" s="35"/>
      <c r="ER213" s="35"/>
      <c r="ES213" s="35"/>
      <c r="ET213" s="35"/>
      <c r="EU213" s="35"/>
      <c r="EV213" s="40"/>
      <c r="EW213" s="40"/>
      <c r="EX213" s="40"/>
      <c r="EY213" s="40"/>
      <c r="EZ213" s="40"/>
      <c r="FA213" s="40"/>
      <c r="FB213" s="40"/>
      <c r="FC213" s="40"/>
      <c r="FD213" s="40"/>
      <c r="FE213" s="40"/>
      <c r="FF213" s="40"/>
      <c r="FG213" s="40"/>
      <c r="FH213" s="40"/>
      <c r="FI213" s="40"/>
      <c r="FJ213" s="40"/>
      <c r="FK213" s="40"/>
      <c r="FL213" s="35"/>
      <c r="FM213" s="35"/>
      <c r="FN213" s="35"/>
      <c r="FO213" s="35"/>
      <c r="FP213" s="35"/>
      <c r="FQ213" s="35"/>
      <c r="FR213" s="35"/>
      <c r="FS213" s="35"/>
      <c r="FT213" s="35"/>
      <c r="FU213" s="35"/>
      <c r="FV213" s="35"/>
      <c r="FW213" s="35"/>
      <c r="FX213" s="35"/>
      <c r="FY213" s="35"/>
      <c r="FZ213" s="35"/>
      <c r="GA213" s="35"/>
      <c r="GB213" s="6"/>
      <c r="GC213" s="6"/>
      <c r="GD213" s="6"/>
      <c r="GE213" s="6"/>
      <c r="GF213" s="6"/>
    </row>
    <row r="214" spans="2:188" ht="15" customHeight="1" x14ac:dyDescent="0.3">
      <c r="B214" s="93" t="s">
        <v>25</v>
      </c>
      <c r="C214" s="93"/>
      <c r="D214" s="93"/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  <c r="AN214" s="35"/>
      <c r="AO214" s="35"/>
      <c r="AP214" s="35"/>
      <c r="AQ214" s="35"/>
      <c r="AR214" s="35"/>
      <c r="AS214" s="35"/>
      <c r="AT214" s="35"/>
      <c r="AU214" s="35"/>
      <c r="AV214" s="35"/>
      <c r="AW214" s="35"/>
      <c r="AX214" s="35"/>
      <c r="AY214" s="35"/>
      <c r="AZ214" s="35"/>
      <c r="BA214" s="35"/>
      <c r="BB214" s="35"/>
      <c r="BC214" s="35"/>
      <c r="BD214" s="35"/>
      <c r="BE214" s="35"/>
      <c r="BF214" s="35"/>
      <c r="BG214" s="35"/>
      <c r="BH214" s="35"/>
      <c r="BI214" s="35"/>
      <c r="BJ214" s="35"/>
      <c r="BK214" s="35"/>
      <c r="BL214" s="35"/>
      <c r="BM214" s="35"/>
      <c r="BN214" s="35"/>
      <c r="BO214" s="35"/>
      <c r="BP214" s="35"/>
      <c r="BQ214" s="35"/>
      <c r="BR214" s="35"/>
      <c r="BS214" s="35"/>
      <c r="BT214" s="35"/>
      <c r="BU214" s="35"/>
      <c r="BV214" s="35"/>
      <c r="BW214" s="35"/>
      <c r="BX214" s="35"/>
      <c r="BY214" s="35"/>
      <c r="BZ214" s="35"/>
      <c r="CA214" s="35"/>
      <c r="CB214" s="35"/>
      <c r="CC214" s="35"/>
      <c r="CD214" s="35"/>
      <c r="CE214" s="35"/>
      <c r="CF214" s="35"/>
      <c r="CG214" s="35"/>
      <c r="CH214" s="35"/>
      <c r="CI214" s="35"/>
      <c r="CJ214" s="35"/>
      <c r="CK214" s="35"/>
      <c r="CL214" s="35"/>
      <c r="CM214" s="35"/>
      <c r="CN214" s="35"/>
      <c r="CO214" s="35"/>
      <c r="CP214" s="35"/>
      <c r="CQ214" s="35"/>
      <c r="CR214" s="35"/>
      <c r="CS214" s="35"/>
      <c r="CT214" s="35"/>
      <c r="CU214" s="40"/>
      <c r="CV214" s="40"/>
      <c r="CW214" s="40"/>
      <c r="CX214" s="40"/>
      <c r="CY214" s="40"/>
      <c r="CZ214" s="40"/>
      <c r="DA214" s="40"/>
      <c r="DB214" s="40"/>
      <c r="DC214" s="40"/>
      <c r="DD214" s="40"/>
      <c r="DE214" s="40"/>
      <c r="DF214" s="40"/>
      <c r="DG214" s="40"/>
      <c r="DH214" s="40"/>
      <c r="DI214" s="40"/>
      <c r="DJ214" s="40"/>
      <c r="DK214" s="35"/>
      <c r="DL214" s="35"/>
      <c r="DM214" s="35"/>
      <c r="DN214" s="35"/>
      <c r="DO214" s="35"/>
      <c r="DP214" s="35"/>
      <c r="DQ214" s="35"/>
      <c r="DR214" s="35"/>
      <c r="DS214" s="35"/>
      <c r="DT214" s="35"/>
      <c r="DU214" s="35"/>
      <c r="DV214" s="35"/>
      <c r="DW214" s="35"/>
      <c r="DX214" s="35"/>
      <c r="DY214" s="35"/>
      <c r="DZ214" s="35"/>
      <c r="EA214" s="35"/>
      <c r="EB214" s="35"/>
      <c r="EC214" s="35"/>
      <c r="ED214" s="35"/>
      <c r="EE214" s="35"/>
      <c r="EF214" s="35"/>
      <c r="EG214" s="35"/>
      <c r="EH214" s="35"/>
      <c r="EI214" s="35"/>
      <c r="EJ214" s="35"/>
      <c r="EK214" s="35"/>
      <c r="EL214" s="35"/>
      <c r="EM214" s="35"/>
      <c r="EN214" s="35"/>
      <c r="EO214" s="35"/>
      <c r="EP214" s="35"/>
      <c r="EQ214" s="35"/>
      <c r="ER214" s="35"/>
      <c r="ES214" s="35"/>
      <c r="ET214" s="35"/>
      <c r="EU214" s="35"/>
      <c r="EV214" s="40"/>
      <c r="EW214" s="40"/>
      <c r="EX214" s="40"/>
      <c r="EY214" s="40"/>
      <c r="EZ214" s="40"/>
      <c r="FA214" s="40"/>
      <c r="FB214" s="40"/>
      <c r="FC214" s="40"/>
      <c r="FD214" s="40"/>
      <c r="FE214" s="40"/>
      <c r="FF214" s="40"/>
      <c r="FG214" s="40"/>
      <c r="FH214" s="40"/>
      <c r="FI214" s="40"/>
      <c r="FJ214" s="40"/>
      <c r="FK214" s="40"/>
      <c r="FL214" s="35"/>
      <c r="FM214" s="35"/>
      <c r="FN214" s="35"/>
      <c r="FO214" s="35"/>
      <c r="FP214" s="35"/>
      <c r="FQ214" s="35"/>
      <c r="FR214" s="35"/>
      <c r="FS214" s="35"/>
      <c r="FT214" s="35"/>
      <c r="FU214" s="35"/>
      <c r="FV214" s="35"/>
      <c r="FW214" s="35"/>
      <c r="FX214" s="35"/>
      <c r="FY214" s="35"/>
      <c r="FZ214" s="35"/>
      <c r="GA214" s="35"/>
      <c r="GB214" s="6"/>
      <c r="GC214" s="6"/>
      <c r="GD214" s="6"/>
      <c r="GE214" s="6"/>
      <c r="GF214" s="6"/>
    </row>
    <row r="215" spans="2:188" ht="15" customHeight="1" x14ac:dyDescent="0.3">
      <c r="B215" s="93" t="s">
        <v>26</v>
      </c>
      <c r="C215" s="93"/>
      <c r="D215" s="93"/>
      <c r="E215" s="93"/>
      <c r="F215" s="93"/>
      <c r="G215" s="93"/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  <c r="AB215" s="93"/>
      <c r="AC215" s="93"/>
      <c r="AD215" s="93"/>
      <c r="AE215" s="93"/>
      <c r="AF215" s="93"/>
      <c r="AG215" s="93"/>
      <c r="AH215" s="93"/>
      <c r="AI215" s="93"/>
      <c r="AJ215" s="93"/>
      <c r="AK215" s="93"/>
      <c r="AL215" s="93"/>
      <c r="AM215" s="93"/>
      <c r="AN215" s="35"/>
      <c r="AO215" s="35"/>
      <c r="AP215" s="35"/>
      <c r="AQ215" s="35"/>
      <c r="AR215" s="35"/>
      <c r="AS215" s="35"/>
      <c r="AT215" s="35"/>
      <c r="AU215" s="35"/>
      <c r="AV215" s="35"/>
      <c r="AW215" s="35"/>
      <c r="AX215" s="35"/>
      <c r="AY215" s="35"/>
      <c r="AZ215" s="35"/>
      <c r="BA215" s="35"/>
      <c r="BB215" s="35"/>
      <c r="BC215" s="35"/>
      <c r="BD215" s="35"/>
      <c r="BE215" s="35"/>
      <c r="BF215" s="35"/>
      <c r="BG215" s="35"/>
      <c r="BH215" s="35"/>
      <c r="BI215" s="35"/>
      <c r="BJ215" s="35"/>
      <c r="BK215" s="35"/>
      <c r="BL215" s="35"/>
      <c r="BM215" s="35"/>
      <c r="BN215" s="35"/>
      <c r="BO215" s="35"/>
      <c r="BP215" s="35"/>
      <c r="BQ215" s="35"/>
      <c r="BR215" s="35"/>
      <c r="BS215" s="35"/>
      <c r="BT215" s="35"/>
      <c r="BU215" s="35"/>
      <c r="BV215" s="35"/>
      <c r="BW215" s="35"/>
      <c r="BX215" s="35"/>
      <c r="BY215" s="35"/>
      <c r="BZ215" s="35"/>
      <c r="CA215" s="35"/>
      <c r="CB215" s="35"/>
      <c r="CC215" s="35"/>
      <c r="CD215" s="35"/>
      <c r="CE215" s="35"/>
      <c r="CF215" s="35"/>
      <c r="CG215" s="35"/>
      <c r="CH215" s="35"/>
      <c r="CI215" s="35"/>
      <c r="CJ215" s="35"/>
      <c r="CK215" s="35"/>
      <c r="CL215" s="35"/>
      <c r="CM215" s="35"/>
      <c r="CN215" s="35"/>
      <c r="CO215" s="35"/>
      <c r="CP215" s="35"/>
      <c r="CQ215" s="35"/>
      <c r="CR215" s="35"/>
      <c r="CS215" s="35"/>
      <c r="CT215" s="35"/>
      <c r="CU215" s="40"/>
      <c r="CV215" s="40"/>
      <c r="CW215" s="40"/>
      <c r="CX215" s="40"/>
      <c r="CY215" s="40"/>
      <c r="CZ215" s="40"/>
      <c r="DA215" s="40"/>
      <c r="DB215" s="40"/>
      <c r="DC215" s="40"/>
      <c r="DD215" s="40"/>
      <c r="DE215" s="40"/>
      <c r="DF215" s="40"/>
      <c r="DG215" s="40"/>
      <c r="DH215" s="40"/>
      <c r="DI215" s="40"/>
      <c r="DJ215" s="40"/>
      <c r="DK215" s="35"/>
      <c r="DL215" s="35"/>
      <c r="DM215" s="35"/>
      <c r="DN215" s="35"/>
      <c r="DO215" s="35"/>
      <c r="DP215" s="35"/>
      <c r="DQ215" s="35"/>
      <c r="DR215" s="35"/>
      <c r="DS215" s="35"/>
      <c r="DT215" s="35"/>
      <c r="DU215" s="35"/>
      <c r="DV215" s="35"/>
      <c r="DW215" s="35"/>
      <c r="DX215" s="35"/>
      <c r="DY215" s="35"/>
      <c r="DZ215" s="35"/>
      <c r="EA215" s="35"/>
      <c r="EB215" s="35"/>
      <c r="EC215" s="35"/>
      <c r="ED215" s="35"/>
      <c r="EE215" s="35"/>
      <c r="EF215" s="35"/>
      <c r="EG215" s="35"/>
      <c r="EH215" s="35"/>
      <c r="EI215" s="35"/>
      <c r="EJ215" s="35"/>
      <c r="EK215" s="35"/>
      <c r="EL215" s="35"/>
      <c r="EM215" s="35"/>
      <c r="EN215" s="35"/>
      <c r="EO215" s="35"/>
      <c r="EP215" s="35"/>
      <c r="EQ215" s="35"/>
      <c r="ER215" s="35"/>
      <c r="ES215" s="35"/>
      <c r="ET215" s="35"/>
      <c r="EU215" s="35"/>
      <c r="EV215" s="40"/>
      <c r="EW215" s="40"/>
      <c r="EX215" s="40"/>
      <c r="EY215" s="40"/>
      <c r="EZ215" s="40"/>
      <c r="FA215" s="40"/>
      <c r="FB215" s="40"/>
      <c r="FC215" s="40"/>
      <c r="FD215" s="40"/>
      <c r="FE215" s="40"/>
      <c r="FF215" s="40"/>
      <c r="FG215" s="40"/>
      <c r="FH215" s="40"/>
      <c r="FI215" s="40"/>
      <c r="FJ215" s="40"/>
      <c r="FK215" s="40"/>
      <c r="FL215" s="35"/>
      <c r="FM215" s="35"/>
      <c r="FN215" s="35"/>
      <c r="FO215" s="35"/>
      <c r="FP215" s="35"/>
      <c r="FQ215" s="35"/>
      <c r="FR215" s="35"/>
      <c r="FS215" s="35"/>
      <c r="FT215" s="35"/>
      <c r="FU215" s="35"/>
      <c r="FV215" s="35"/>
      <c r="FW215" s="35"/>
      <c r="FX215" s="35"/>
      <c r="FY215" s="35"/>
      <c r="FZ215" s="35"/>
      <c r="GA215" s="35"/>
      <c r="GB215" s="6"/>
      <c r="GC215" s="6"/>
      <c r="GD215" s="6"/>
      <c r="GE215" s="6"/>
      <c r="GF215" s="6"/>
    </row>
    <row r="216" spans="2:188" s="11" customFormat="1" ht="27" customHeight="1" x14ac:dyDescent="0.3">
      <c r="B216" s="81" t="s">
        <v>27</v>
      </c>
      <c r="C216" s="81"/>
      <c r="D216" s="81"/>
      <c r="E216" s="81"/>
      <c r="F216" s="81"/>
      <c r="G216" s="81"/>
      <c r="H216" s="81"/>
      <c r="I216" s="81"/>
      <c r="J216" s="81"/>
      <c r="K216" s="81"/>
      <c r="L216" s="81"/>
      <c r="M216" s="81"/>
      <c r="N216" s="81"/>
      <c r="O216" s="81"/>
      <c r="P216" s="81"/>
      <c r="Q216" s="81"/>
      <c r="R216" s="81"/>
      <c r="S216" s="81"/>
      <c r="T216" s="81"/>
      <c r="U216" s="81"/>
      <c r="V216" s="81"/>
      <c r="W216" s="81"/>
      <c r="X216" s="81"/>
      <c r="Y216" s="81"/>
      <c r="Z216" s="81"/>
      <c r="AA216" s="81"/>
      <c r="AB216" s="81"/>
      <c r="AC216" s="81"/>
      <c r="AD216" s="81"/>
      <c r="AE216" s="81"/>
      <c r="AF216" s="81"/>
      <c r="AG216" s="81"/>
      <c r="AH216" s="81"/>
      <c r="AI216" s="81"/>
      <c r="AJ216" s="81"/>
      <c r="AK216" s="81"/>
      <c r="AL216" s="81"/>
      <c r="AM216" s="81"/>
      <c r="AN216" s="89" t="s">
        <v>69</v>
      </c>
      <c r="AO216" s="89"/>
      <c r="AP216" s="89"/>
      <c r="AQ216" s="89"/>
      <c r="AR216" s="89"/>
      <c r="AS216" s="89"/>
      <c r="AT216" s="89"/>
      <c r="AU216" s="89"/>
      <c r="AV216" s="89"/>
      <c r="AW216" s="89"/>
      <c r="AX216" s="75" t="s">
        <v>88</v>
      </c>
      <c r="AY216" s="76"/>
      <c r="AZ216" s="76"/>
      <c r="BA216" s="76"/>
      <c r="BB216" s="76"/>
      <c r="BC216" s="76"/>
      <c r="BD216" s="76"/>
      <c r="BE216" s="76"/>
      <c r="BF216" s="76"/>
      <c r="BG216" s="76"/>
      <c r="BH216" s="76"/>
      <c r="BI216" s="77"/>
      <c r="BJ216" s="90">
        <f>SUM(BJ217:BW223)</f>
        <v>95107</v>
      </c>
      <c r="BK216" s="90"/>
      <c r="BL216" s="90"/>
      <c r="BM216" s="90"/>
      <c r="BN216" s="90"/>
      <c r="BO216" s="90"/>
      <c r="BP216" s="90"/>
      <c r="BQ216" s="90"/>
      <c r="BR216" s="90"/>
      <c r="BS216" s="90"/>
      <c r="BT216" s="90"/>
      <c r="BU216" s="90"/>
      <c r="BV216" s="90"/>
      <c r="BW216" s="90"/>
      <c r="BX216" s="90">
        <f>SUM(BX217:CI223)</f>
        <v>79849.7</v>
      </c>
      <c r="BY216" s="90"/>
      <c r="BZ216" s="90"/>
      <c r="CA216" s="90"/>
      <c r="CB216" s="90"/>
      <c r="CC216" s="90"/>
      <c r="CD216" s="90"/>
      <c r="CE216" s="90"/>
      <c r="CF216" s="90"/>
      <c r="CG216" s="90"/>
      <c r="CH216" s="90"/>
      <c r="CI216" s="90"/>
      <c r="CJ216" s="91">
        <f>BX216/BJ216</f>
        <v>0.8395775284679361</v>
      </c>
      <c r="CK216" s="91"/>
      <c r="CL216" s="91"/>
      <c r="CM216" s="91"/>
      <c r="CN216" s="91"/>
      <c r="CO216" s="91"/>
      <c r="CP216" s="91"/>
      <c r="CQ216" s="91"/>
      <c r="CR216" s="91"/>
      <c r="CS216" s="91"/>
      <c r="CT216" s="91"/>
      <c r="CU216" s="92"/>
      <c r="CV216" s="92"/>
      <c r="CW216" s="92"/>
      <c r="CX216" s="92"/>
      <c r="CY216" s="92"/>
      <c r="CZ216" s="92"/>
      <c r="DA216" s="92"/>
      <c r="DB216" s="92"/>
      <c r="DC216" s="92"/>
      <c r="DD216" s="92"/>
      <c r="DE216" s="92"/>
      <c r="DF216" s="92"/>
      <c r="DG216" s="92"/>
      <c r="DH216" s="92"/>
      <c r="DI216" s="92"/>
      <c r="DJ216" s="92"/>
      <c r="DK216" s="90">
        <f>SUM(DK217:DX223)</f>
        <v>226467</v>
      </c>
      <c r="DL216" s="89"/>
      <c r="DM216" s="89"/>
      <c r="DN216" s="89"/>
      <c r="DO216" s="89"/>
      <c r="DP216" s="89"/>
      <c r="DQ216" s="89"/>
      <c r="DR216" s="89"/>
      <c r="DS216" s="89"/>
      <c r="DT216" s="89"/>
      <c r="DU216" s="89"/>
      <c r="DV216" s="89"/>
      <c r="DW216" s="89"/>
      <c r="DX216" s="89"/>
      <c r="DY216" s="90">
        <f>SUM(DY217:EJ223)</f>
        <v>264187.53000000003</v>
      </c>
      <c r="DZ216" s="89"/>
      <c r="EA216" s="89"/>
      <c r="EB216" s="89"/>
      <c r="EC216" s="89"/>
      <c r="ED216" s="89"/>
      <c r="EE216" s="89"/>
      <c r="EF216" s="89"/>
      <c r="EG216" s="89"/>
      <c r="EH216" s="89"/>
      <c r="EI216" s="89"/>
      <c r="EJ216" s="89"/>
      <c r="EK216" s="91">
        <f>DY216/DK216</f>
        <v>1.1665608234312286</v>
      </c>
      <c r="EL216" s="91"/>
      <c r="EM216" s="91"/>
      <c r="EN216" s="91"/>
      <c r="EO216" s="91"/>
      <c r="EP216" s="91"/>
      <c r="EQ216" s="91"/>
      <c r="ER216" s="91"/>
      <c r="ES216" s="91"/>
      <c r="ET216" s="91"/>
      <c r="EU216" s="91"/>
      <c r="EV216" s="92"/>
      <c r="EW216" s="92"/>
      <c r="EX216" s="92"/>
      <c r="EY216" s="92"/>
      <c r="EZ216" s="92"/>
      <c r="FA216" s="92"/>
      <c r="FB216" s="92"/>
      <c r="FC216" s="92"/>
      <c r="FD216" s="92"/>
      <c r="FE216" s="92"/>
      <c r="FF216" s="92"/>
      <c r="FG216" s="92"/>
      <c r="FH216" s="92"/>
      <c r="FI216" s="92"/>
      <c r="FJ216" s="92"/>
      <c r="FK216" s="92"/>
      <c r="FL216" s="89"/>
      <c r="FM216" s="89"/>
      <c r="FN216" s="89"/>
      <c r="FO216" s="89"/>
      <c r="FP216" s="89"/>
      <c r="FQ216" s="89"/>
      <c r="FR216" s="89"/>
      <c r="FS216" s="89"/>
      <c r="FT216" s="89"/>
      <c r="FU216" s="89"/>
      <c r="FV216" s="89"/>
      <c r="FW216" s="89"/>
      <c r="FX216" s="89"/>
      <c r="FY216" s="89"/>
      <c r="FZ216" s="89"/>
      <c r="GA216" s="89"/>
      <c r="GB216" s="8"/>
      <c r="GC216" s="8"/>
      <c r="GD216" s="8"/>
      <c r="GE216" s="8"/>
      <c r="GF216" s="8"/>
    </row>
    <row r="217" spans="2:188" ht="15" customHeight="1" x14ac:dyDescent="0.3">
      <c r="B217" s="121"/>
      <c r="C217" s="122"/>
      <c r="D217" s="122"/>
      <c r="E217" s="122"/>
      <c r="F217" s="122"/>
      <c r="G217" s="122"/>
      <c r="H217" s="122"/>
      <c r="I217" s="122"/>
      <c r="J217" s="122"/>
      <c r="K217" s="122"/>
      <c r="L217" s="122"/>
      <c r="M217" s="122"/>
      <c r="N217" s="122"/>
      <c r="O217" s="122"/>
      <c r="P217" s="122"/>
      <c r="Q217" s="122"/>
      <c r="R217" s="122"/>
      <c r="S217" s="122"/>
      <c r="T217" s="122"/>
      <c r="U217" s="122"/>
      <c r="V217" s="122"/>
      <c r="W217" s="122"/>
      <c r="X217" s="122"/>
      <c r="Y217" s="122"/>
      <c r="Z217" s="122"/>
      <c r="AA217" s="122"/>
      <c r="AB217" s="122"/>
      <c r="AC217" s="122"/>
      <c r="AD217" s="122"/>
      <c r="AE217" s="122"/>
      <c r="AF217" s="122"/>
      <c r="AG217" s="122"/>
      <c r="AH217" s="122"/>
      <c r="AI217" s="122"/>
      <c r="AJ217" s="122"/>
      <c r="AK217" s="122"/>
      <c r="AL217" s="122"/>
      <c r="AM217" s="123"/>
      <c r="AN217" s="109" t="s">
        <v>70</v>
      </c>
      <c r="AO217" s="110"/>
      <c r="AP217" s="110"/>
      <c r="AQ217" s="110"/>
      <c r="AR217" s="110"/>
      <c r="AS217" s="110"/>
      <c r="AT217" s="110"/>
      <c r="AU217" s="110"/>
      <c r="AV217" s="110"/>
      <c r="AW217" s="111"/>
      <c r="AX217" s="75" t="s">
        <v>88</v>
      </c>
      <c r="AY217" s="76"/>
      <c r="AZ217" s="76"/>
      <c r="BA217" s="76"/>
      <c r="BB217" s="76"/>
      <c r="BC217" s="76"/>
      <c r="BD217" s="76"/>
      <c r="BE217" s="76"/>
      <c r="BF217" s="76"/>
      <c r="BG217" s="76"/>
      <c r="BH217" s="76"/>
      <c r="BI217" s="77"/>
      <c r="BJ217" s="115">
        <v>14300</v>
      </c>
      <c r="BK217" s="116"/>
      <c r="BL217" s="116"/>
      <c r="BM217" s="116"/>
      <c r="BN217" s="116"/>
      <c r="BO217" s="116"/>
      <c r="BP217" s="116"/>
      <c r="BQ217" s="116"/>
      <c r="BR217" s="116"/>
      <c r="BS217" s="116"/>
      <c r="BT217" s="116"/>
      <c r="BU217" s="116"/>
      <c r="BV217" s="116"/>
      <c r="BW217" s="117"/>
      <c r="BX217" s="115">
        <v>15334.74</v>
      </c>
      <c r="BY217" s="116"/>
      <c r="BZ217" s="116"/>
      <c r="CA217" s="116"/>
      <c r="CB217" s="116"/>
      <c r="CC217" s="116"/>
      <c r="CD217" s="116"/>
      <c r="CE217" s="116"/>
      <c r="CF217" s="116"/>
      <c r="CG217" s="116"/>
      <c r="CH217" s="116"/>
      <c r="CI217" s="117"/>
      <c r="CJ217" s="91">
        <f t="shared" ref="CJ217:CJ223" si="15">BX217/BJ217</f>
        <v>1.0723594405594405</v>
      </c>
      <c r="CK217" s="91"/>
      <c r="CL217" s="91"/>
      <c r="CM217" s="91"/>
      <c r="CN217" s="91"/>
      <c r="CO217" s="91"/>
      <c r="CP217" s="91"/>
      <c r="CQ217" s="91"/>
      <c r="CR217" s="91"/>
      <c r="CS217" s="91"/>
      <c r="CT217" s="91"/>
      <c r="CU217" s="118">
        <v>100</v>
      </c>
      <c r="CV217" s="119"/>
      <c r="CW217" s="119"/>
      <c r="CX217" s="119"/>
      <c r="CY217" s="119"/>
      <c r="CZ217" s="119"/>
      <c r="DA217" s="119"/>
      <c r="DB217" s="119"/>
      <c r="DC217" s="119"/>
      <c r="DD217" s="119"/>
      <c r="DE217" s="119"/>
      <c r="DF217" s="119"/>
      <c r="DG217" s="119"/>
      <c r="DH217" s="119"/>
      <c r="DI217" s="119"/>
      <c r="DJ217" s="120"/>
      <c r="DK217" s="115">
        <v>44318</v>
      </c>
      <c r="DL217" s="116"/>
      <c r="DM217" s="116"/>
      <c r="DN217" s="116"/>
      <c r="DO217" s="116"/>
      <c r="DP217" s="116"/>
      <c r="DQ217" s="116"/>
      <c r="DR217" s="116"/>
      <c r="DS217" s="116"/>
      <c r="DT217" s="116"/>
      <c r="DU217" s="116"/>
      <c r="DV217" s="116"/>
      <c r="DW217" s="116"/>
      <c r="DX217" s="117"/>
      <c r="DY217" s="115">
        <v>53437.29</v>
      </c>
      <c r="DZ217" s="116"/>
      <c r="EA217" s="116"/>
      <c r="EB217" s="116"/>
      <c r="EC217" s="116"/>
      <c r="ED217" s="116"/>
      <c r="EE217" s="116"/>
      <c r="EF217" s="116"/>
      <c r="EG217" s="116"/>
      <c r="EH217" s="116"/>
      <c r="EI217" s="116"/>
      <c r="EJ217" s="117"/>
      <c r="EK217" s="91">
        <f t="shared" ref="EK217:EK223" si="16">DY217/DK217</f>
        <v>1.2057694390541089</v>
      </c>
      <c r="EL217" s="91"/>
      <c r="EM217" s="91"/>
      <c r="EN217" s="91"/>
      <c r="EO217" s="91"/>
      <c r="EP217" s="91"/>
      <c r="EQ217" s="91"/>
      <c r="ER217" s="91"/>
      <c r="ES217" s="91"/>
      <c r="ET217" s="91"/>
      <c r="EU217" s="91"/>
      <c r="EV217" s="118">
        <v>100</v>
      </c>
      <c r="EW217" s="119"/>
      <c r="EX217" s="119"/>
      <c r="EY217" s="119"/>
      <c r="EZ217" s="119"/>
      <c r="FA217" s="119"/>
      <c r="FB217" s="119"/>
      <c r="FC217" s="119"/>
      <c r="FD217" s="119"/>
      <c r="FE217" s="119"/>
      <c r="FF217" s="119"/>
      <c r="FG217" s="119"/>
      <c r="FH217" s="119"/>
      <c r="FI217" s="119"/>
      <c r="FJ217" s="119"/>
      <c r="FK217" s="120"/>
      <c r="FL217" s="109"/>
      <c r="FM217" s="110"/>
      <c r="FN217" s="110"/>
      <c r="FO217" s="110"/>
      <c r="FP217" s="110"/>
      <c r="FQ217" s="110"/>
      <c r="FR217" s="110"/>
      <c r="FS217" s="110"/>
      <c r="FT217" s="110"/>
      <c r="FU217" s="110"/>
      <c r="FV217" s="110"/>
      <c r="FW217" s="110"/>
      <c r="FX217" s="110"/>
      <c r="FY217" s="110"/>
      <c r="FZ217" s="110"/>
      <c r="GA217" s="111"/>
      <c r="GB217" s="6"/>
      <c r="GC217" s="6"/>
      <c r="GD217" s="6">
        <v>22071.14</v>
      </c>
      <c r="GE217" s="6"/>
      <c r="GF217" s="6"/>
    </row>
    <row r="218" spans="2:188" ht="15" customHeight="1" x14ac:dyDescent="0.3">
      <c r="B218" s="93"/>
      <c r="C218" s="93"/>
      <c r="D218" s="93"/>
      <c r="E218" s="93"/>
      <c r="F218" s="93"/>
      <c r="G218" s="93"/>
      <c r="H218" s="93"/>
      <c r="I218" s="93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  <c r="AB218" s="93"/>
      <c r="AC218" s="93"/>
      <c r="AD218" s="93"/>
      <c r="AE218" s="93"/>
      <c r="AF218" s="93"/>
      <c r="AG218" s="93"/>
      <c r="AH218" s="93"/>
      <c r="AI218" s="93"/>
      <c r="AJ218" s="93"/>
      <c r="AK218" s="93"/>
      <c r="AL218" s="93"/>
      <c r="AM218" s="93"/>
      <c r="AN218" s="35" t="s">
        <v>71</v>
      </c>
      <c r="AO218" s="35"/>
      <c r="AP218" s="35"/>
      <c r="AQ218" s="35"/>
      <c r="AR218" s="35"/>
      <c r="AS218" s="35"/>
      <c r="AT218" s="35"/>
      <c r="AU218" s="35"/>
      <c r="AV218" s="35"/>
      <c r="AW218" s="35"/>
      <c r="AX218" s="75" t="s">
        <v>88</v>
      </c>
      <c r="AY218" s="76"/>
      <c r="AZ218" s="76"/>
      <c r="BA218" s="76"/>
      <c r="BB218" s="76"/>
      <c r="BC218" s="76"/>
      <c r="BD218" s="76"/>
      <c r="BE218" s="76"/>
      <c r="BF218" s="76"/>
      <c r="BG218" s="76"/>
      <c r="BH218" s="76"/>
      <c r="BI218" s="77"/>
      <c r="BJ218" s="38">
        <v>8376</v>
      </c>
      <c r="BK218" s="38"/>
      <c r="BL218" s="38"/>
      <c r="BM218" s="38"/>
      <c r="BN218" s="38"/>
      <c r="BO218" s="38"/>
      <c r="BP218" s="38"/>
      <c r="BQ218" s="38"/>
      <c r="BR218" s="38"/>
      <c r="BS218" s="38"/>
      <c r="BT218" s="38"/>
      <c r="BU218" s="38"/>
      <c r="BV218" s="38"/>
      <c r="BW218" s="38"/>
      <c r="BX218" s="38">
        <v>7928.96</v>
      </c>
      <c r="BY218" s="38"/>
      <c r="BZ218" s="38"/>
      <c r="CA218" s="38"/>
      <c r="CB218" s="38"/>
      <c r="CC218" s="38"/>
      <c r="CD218" s="38"/>
      <c r="CE218" s="38"/>
      <c r="CF218" s="38"/>
      <c r="CG218" s="38"/>
      <c r="CH218" s="38"/>
      <c r="CI218" s="38"/>
      <c r="CJ218" s="91">
        <f t="shared" si="15"/>
        <v>0.94662846227316144</v>
      </c>
      <c r="CK218" s="91"/>
      <c r="CL218" s="91"/>
      <c r="CM218" s="91"/>
      <c r="CN218" s="91"/>
      <c r="CO218" s="91"/>
      <c r="CP218" s="91"/>
      <c r="CQ218" s="91"/>
      <c r="CR218" s="91"/>
      <c r="CS218" s="91"/>
      <c r="CT218" s="91"/>
      <c r="CU218" s="40">
        <v>100</v>
      </c>
      <c r="CV218" s="40"/>
      <c r="CW218" s="40"/>
      <c r="CX218" s="40"/>
      <c r="CY218" s="40"/>
      <c r="CZ218" s="40"/>
      <c r="DA218" s="40"/>
      <c r="DB218" s="40"/>
      <c r="DC218" s="40"/>
      <c r="DD218" s="40"/>
      <c r="DE218" s="40"/>
      <c r="DF218" s="40"/>
      <c r="DG218" s="40"/>
      <c r="DH218" s="40"/>
      <c r="DI218" s="40"/>
      <c r="DJ218" s="40"/>
      <c r="DK218" s="38">
        <v>12216</v>
      </c>
      <c r="DL218" s="35"/>
      <c r="DM218" s="35"/>
      <c r="DN218" s="35"/>
      <c r="DO218" s="35"/>
      <c r="DP218" s="35"/>
      <c r="DQ218" s="35"/>
      <c r="DR218" s="35"/>
      <c r="DS218" s="35"/>
      <c r="DT218" s="35"/>
      <c r="DU218" s="35"/>
      <c r="DV218" s="35"/>
      <c r="DW218" s="35"/>
      <c r="DX218" s="35"/>
      <c r="DY218" s="38">
        <v>11151.79</v>
      </c>
      <c r="DZ218" s="35"/>
      <c r="EA218" s="35"/>
      <c r="EB218" s="35"/>
      <c r="EC218" s="35"/>
      <c r="ED218" s="35"/>
      <c r="EE218" s="35"/>
      <c r="EF218" s="35"/>
      <c r="EG218" s="35"/>
      <c r="EH218" s="35"/>
      <c r="EI218" s="35"/>
      <c r="EJ218" s="35"/>
      <c r="EK218" s="91">
        <f t="shared" si="16"/>
        <v>0.91288392272429608</v>
      </c>
      <c r="EL218" s="91"/>
      <c r="EM218" s="91"/>
      <c r="EN218" s="91"/>
      <c r="EO218" s="91"/>
      <c r="EP218" s="91"/>
      <c r="EQ218" s="91"/>
      <c r="ER218" s="91"/>
      <c r="ES218" s="91"/>
      <c r="ET218" s="91"/>
      <c r="EU218" s="91"/>
      <c r="EV218" s="40">
        <v>100</v>
      </c>
      <c r="EW218" s="40"/>
      <c r="EX218" s="40"/>
      <c r="EY218" s="40"/>
      <c r="EZ218" s="40"/>
      <c r="FA218" s="40"/>
      <c r="FB218" s="40"/>
      <c r="FC218" s="40"/>
      <c r="FD218" s="40"/>
      <c r="FE218" s="40"/>
      <c r="FF218" s="40"/>
      <c r="FG218" s="40"/>
      <c r="FH218" s="40"/>
      <c r="FI218" s="40"/>
      <c r="FJ218" s="40"/>
      <c r="FK218" s="40"/>
      <c r="FL218" s="35"/>
      <c r="FM218" s="35"/>
      <c r="FN218" s="35"/>
      <c r="FO218" s="35"/>
      <c r="FP218" s="35"/>
      <c r="FQ218" s="35"/>
      <c r="FR218" s="35"/>
      <c r="FS218" s="35"/>
      <c r="FT218" s="35"/>
      <c r="FU218" s="35"/>
      <c r="FV218" s="35"/>
      <c r="FW218" s="35"/>
      <c r="FX218" s="35"/>
      <c r="FY218" s="35"/>
      <c r="FZ218" s="35"/>
      <c r="GA218" s="35"/>
      <c r="GB218" s="6"/>
      <c r="GC218" s="6"/>
      <c r="GD218" s="6">
        <v>198</v>
      </c>
      <c r="GE218" s="6"/>
      <c r="GF218" s="6"/>
    </row>
    <row r="219" spans="2:188" ht="15" customHeight="1" x14ac:dyDescent="0.3">
      <c r="B219" s="93"/>
      <c r="C219" s="93"/>
      <c r="D219" s="93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35" t="s">
        <v>72</v>
      </c>
      <c r="AO219" s="35"/>
      <c r="AP219" s="35"/>
      <c r="AQ219" s="35"/>
      <c r="AR219" s="35"/>
      <c r="AS219" s="35"/>
      <c r="AT219" s="35"/>
      <c r="AU219" s="35"/>
      <c r="AV219" s="35"/>
      <c r="AW219" s="35"/>
      <c r="AX219" s="75" t="s">
        <v>88</v>
      </c>
      <c r="AY219" s="76"/>
      <c r="AZ219" s="76"/>
      <c r="BA219" s="76"/>
      <c r="BB219" s="76"/>
      <c r="BC219" s="76"/>
      <c r="BD219" s="76"/>
      <c r="BE219" s="76"/>
      <c r="BF219" s="76"/>
      <c r="BG219" s="76"/>
      <c r="BH219" s="76"/>
      <c r="BI219" s="77"/>
      <c r="BJ219" s="38">
        <v>5000</v>
      </c>
      <c r="BK219" s="38"/>
      <c r="BL219" s="38"/>
      <c r="BM219" s="38"/>
      <c r="BN219" s="38"/>
      <c r="BO219" s="38"/>
      <c r="BP219" s="38"/>
      <c r="BQ219" s="38"/>
      <c r="BR219" s="38"/>
      <c r="BS219" s="38"/>
      <c r="BT219" s="38"/>
      <c r="BU219" s="38"/>
      <c r="BV219" s="38"/>
      <c r="BW219" s="38"/>
      <c r="BX219" s="38">
        <v>2185.81</v>
      </c>
      <c r="BY219" s="38"/>
      <c r="BZ219" s="38"/>
      <c r="CA219" s="38"/>
      <c r="CB219" s="38"/>
      <c r="CC219" s="38"/>
      <c r="CD219" s="38"/>
      <c r="CE219" s="38"/>
      <c r="CF219" s="38"/>
      <c r="CG219" s="38"/>
      <c r="CH219" s="38"/>
      <c r="CI219" s="38"/>
      <c r="CJ219" s="91">
        <f t="shared" si="15"/>
        <v>0.437162</v>
      </c>
      <c r="CK219" s="91"/>
      <c r="CL219" s="91"/>
      <c r="CM219" s="91"/>
      <c r="CN219" s="91"/>
      <c r="CO219" s="91"/>
      <c r="CP219" s="91"/>
      <c r="CQ219" s="91"/>
      <c r="CR219" s="91"/>
      <c r="CS219" s="91"/>
      <c r="CT219" s="91"/>
      <c r="CU219" s="40">
        <v>100</v>
      </c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  <c r="DJ219" s="40"/>
      <c r="DK219" s="38">
        <v>25000</v>
      </c>
      <c r="DL219" s="35"/>
      <c r="DM219" s="35"/>
      <c r="DN219" s="35"/>
      <c r="DO219" s="35"/>
      <c r="DP219" s="35"/>
      <c r="DQ219" s="35"/>
      <c r="DR219" s="35"/>
      <c r="DS219" s="35"/>
      <c r="DT219" s="35"/>
      <c r="DU219" s="35"/>
      <c r="DV219" s="35"/>
      <c r="DW219" s="35"/>
      <c r="DX219" s="35"/>
      <c r="DY219" s="38">
        <v>20021.650000000001</v>
      </c>
      <c r="DZ219" s="35"/>
      <c r="EA219" s="35"/>
      <c r="EB219" s="35"/>
      <c r="EC219" s="35"/>
      <c r="ED219" s="35"/>
      <c r="EE219" s="35"/>
      <c r="EF219" s="35"/>
      <c r="EG219" s="35"/>
      <c r="EH219" s="35"/>
      <c r="EI219" s="35"/>
      <c r="EJ219" s="35"/>
      <c r="EK219" s="91">
        <f t="shared" si="16"/>
        <v>0.80086600000000008</v>
      </c>
      <c r="EL219" s="91"/>
      <c r="EM219" s="91"/>
      <c r="EN219" s="91"/>
      <c r="EO219" s="91"/>
      <c r="EP219" s="91"/>
      <c r="EQ219" s="91"/>
      <c r="ER219" s="91"/>
      <c r="ES219" s="91"/>
      <c r="ET219" s="91"/>
      <c r="EU219" s="91"/>
      <c r="EV219" s="40">
        <v>100</v>
      </c>
      <c r="EW219" s="40"/>
      <c r="EX219" s="40"/>
      <c r="EY219" s="40"/>
      <c r="EZ219" s="40"/>
      <c r="FA219" s="40"/>
      <c r="FB219" s="40"/>
      <c r="FC219" s="40"/>
      <c r="FD219" s="40"/>
      <c r="FE219" s="40"/>
      <c r="FF219" s="40"/>
      <c r="FG219" s="40"/>
      <c r="FH219" s="40"/>
      <c r="FI219" s="40"/>
      <c r="FJ219" s="40"/>
      <c r="FK219" s="40"/>
      <c r="FL219" s="35"/>
      <c r="FM219" s="35"/>
      <c r="FN219" s="35"/>
      <c r="FO219" s="35"/>
      <c r="FP219" s="35"/>
      <c r="FQ219" s="35"/>
      <c r="FR219" s="35"/>
      <c r="FS219" s="35"/>
      <c r="FT219" s="35"/>
      <c r="FU219" s="35"/>
      <c r="FV219" s="35"/>
      <c r="FW219" s="35"/>
      <c r="FX219" s="35"/>
      <c r="FY219" s="35"/>
      <c r="FZ219" s="35"/>
      <c r="GA219" s="35"/>
      <c r="GB219" s="6"/>
      <c r="GC219" s="6"/>
      <c r="GD219" s="6">
        <v>5354.24</v>
      </c>
      <c r="GE219" s="6"/>
      <c r="GF219" s="6"/>
    </row>
    <row r="220" spans="2:188" ht="15" customHeight="1" x14ac:dyDescent="0.3">
      <c r="B220" s="93"/>
      <c r="C220" s="93"/>
      <c r="D220" s="93"/>
      <c r="E220" s="93"/>
      <c r="F220" s="93"/>
      <c r="G220" s="93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35" t="s">
        <v>73</v>
      </c>
      <c r="AO220" s="35"/>
      <c r="AP220" s="35"/>
      <c r="AQ220" s="35"/>
      <c r="AR220" s="35"/>
      <c r="AS220" s="35"/>
      <c r="AT220" s="35"/>
      <c r="AU220" s="35"/>
      <c r="AV220" s="35"/>
      <c r="AW220" s="35"/>
      <c r="AX220" s="75" t="s">
        <v>88</v>
      </c>
      <c r="AY220" s="76"/>
      <c r="AZ220" s="76"/>
      <c r="BA220" s="76"/>
      <c r="BB220" s="76"/>
      <c r="BC220" s="76"/>
      <c r="BD220" s="76"/>
      <c r="BE220" s="76"/>
      <c r="BF220" s="76"/>
      <c r="BG220" s="76"/>
      <c r="BH220" s="76"/>
      <c r="BI220" s="77"/>
      <c r="BJ220" s="38">
        <v>21150</v>
      </c>
      <c r="BK220" s="38"/>
      <c r="BL220" s="38"/>
      <c r="BM220" s="38"/>
      <c r="BN220" s="38"/>
      <c r="BO220" s="38"/>
      <c r="BP220" s="38"/>
      <c r="BQ220" s="38"/>
      <c r="BR220" s="38"/>
      <c r="BS220" s="38"/>
      <c r="BT220" s="38"/>
      <c r="BU220" s="38"/>
      <c r="BV220" s="38"/>
      <c r="BW220" s="38"/>
      <c r="BX220" s="38">
        <v>26156.69</v>
      </c>
      <c r="BY220" s="38"/>
      <c r="BZ220" s="38"/>
      <c r="CA220" s="38"/>
      <c r="CB220" s="38"/>
      <c r="CC220" s="38"/>
      <c r="CD220" s="38"/>
      <c r="CE220" s="38"/>
      <c r="CF220" s="38"/>
      <c r="CG220" s="38"/>
      <c r="CH220" s="38"/>
      <c r="CI220" s="38"/>
      <c r="CJ220" s="91">
        <f t="shared" si="15"/>
        <v>1.2367229314420802</v>
      </c>
      <c r="CK220" s="91"/>
      <c r="CL220" s="91"/>
      <c r="CM220" s="91"/>
      <c r="CN220" s="91"/>
      <c r="CO220" s="91"/>
      <c r="CP220" s="91"/>
      <c r="CQ220" s="91"/>
      <c r="CR220" s="91"/>
      <c r="CS220" s="91"/>
      <c r="CT220" s="91"/>
      <c r="CU220" s="40">
        <v>100</v>
      </c>
      <c r="CV220" s="40"/>
      <c r="CW220" s="40"/>
      <c r="CX220" s="40"/>
      <c r="CY220" s="40"/>
      <c r="CZ220" s="40"/>
      <c r="DA220" s="40"/>
      <c r="DB220" s="40"/>
      <c r="DC220" s="40"/>
      <c r="DD220" s="40"/>
      <c r="DE220" s="40"/>
      <c r="DF220" s="40"/>
      <c r="DG220" s="40"/>
      <c r="DH220" s="40"/>
      <c r="DI220" s="40"/>
      <c r="DJ220" s="40"/>
      <c r="DK220" s="38">
        <v>63150</v>
      </c>
      <c r="DL220" s="35"/>
      <c r="DM220" s="35"/>
      <c r="DN220" s="35"/>
      <c r="DO220" s="35"/>
      <c r="DP220" s="35"/>
      <c r="DQ220" s="35"/>
      <c r="DR220" s="35"/>
      <c r="DS220" s="35"/>
      <c r="DT220" s="35"/>
      <c r="DU220" s="35"/>
      <c r="DV220" s="35"/>
      <c r="DW220" s="35"/>
      <c r="DX220" s="35"/>
      <c r="DY220" s="38">
        <v>86281.78</v>
      </c>
      <c r="DZ220" s="35"/>
      <c r="EA220" s="35"/>
      <c r="EB220" s="35"/>
      <c r="EC220" s="35"/>
      <c r="ED220" s="35"/>
      <c r="EE220" s="35"/>
      <c r="EF220" s="35"/>
      <c r="EG220" s="35"/>
      <c r="EH220" s="35"/>
      <c r="EI220" s="35"/>
      <c r="EJ220" s="35"/>
      <c r="EK220" s="91">
        <f t="shared" si="16"/>
        <v>1.3662989707046713</v>
      </c>
      <c r="EL220" s="91"/>
      <c r="EM220" s="91"/>
      <c r="EN220" s="91"/>
      <c r="EO220" s="91"/>
      <c r="EP220" s="91"/>
      <c r="EQ220" s="91"/>
      <c r="ER220" s="91"/>
      <c r="ES220" s="91"/>
      <c r="ET220" s="91"/>
      <c r="EU220" s="91"/>
      <c r="EV220" s="40">
        <v>100</v>
      </c>
      <c r="EW220" s="40"/>
      <c r="EX220" s="40"/>
      <c r="EY220" s="40"/>
      <c r="EZ220" s="40"/>
      <c r="FA220" s="40"/>
      <c r="FB220" s="40"/>
      <c r="FC220" s="40"/>
      <c r="FD220" s="40"/>
      <c r="FE220" s="40"/>
      <c r="FF220" s="40"/>
      <c r="FG220" s="40"/>
      <c r="FH220" s="40"/>
      <c r="FI220" s="40"/>
      <c r="FJ220" s="40"/>
      <c r="FK220" s="40"/>
      <c r="FL220" s="35"/>
      <c r="FM220" s="35"/>
      <c r="FN220" s="35"/>
      <c r="FO220" s="35"/>
      <c r="FP220" s="35"/>
      <c r="FQ220" s="35"/>
      <c r="FR220" s="35"/>
      <c r="FS220" s="35"/>
      <c r="FT220" s="35"/>
      <c r="FU220" s="35"/>
      <c r="FV220" s="35"/>
      <c r="FW220" s="35"/>
      <c r="FX220" s="35"/>
      <c r="FY220" s="35"/>
      <c r="FZ220" s="35"/>
      <c r="GA220" s="35"/>
      <c r="GB220" s="6"/>
      <c r="GC220" s="6"/>
      <c r="GD220" s="6">
        <v>9168.73</v>
      </c>
      <c r="GE220" s="6"/>
      <c r="GF220" s="6"/>
    </row>
    <row r="221" spans="2:188" ht="15" customHeight="1" x14ac:dyDescent="0.3">
      <c r="B221" s="93"/>
      <c r="C221" s="93"/>
      <c r="D221" s="93"/>
      <c r="E221" s="93"/>
      <c r="F221" s="93"/>
      <c r="G221" s="93"/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  <c r="AB221" s="93"/>
      <c r="AC221" s="93"/>
      <c r="AD221" s="93"/>
      <c r="AE221" s="93"/>
      <c r="AF221" s="93"/>
      <c r="AG221" s="93"/>
      <c r="AH221" s="93"/>
      <c r="AI221" s="93"/>
      <c r="AJ221" s="93"/>
      <c r="AK221" s="93"/>
      <c r="AL221" s="93"/>
      <c r="AM221" s="93"/>
      <c r="AN221" s="35" t="s">
        <v>74</v>
      </c>
      <c r="AO221" s="35"/>
      <c r="AP221" s="35"/>
      <c r="AQ221" s="35"/>
      <c r="AR221" s="35"/>
      <c r="AS221" s="35"/>
      <c r="AT221" s="35"/>
      <c r="AU221" s="35"/>
      <c r="AV221" s="35"/>
      <c r="AW221" s="35"/>
      <c r="AX221" s="75" t="s">
        <v>88</v>
      </c>
      <c r="AY221" s="76"/>
      <c r="AZ221" s="76"/>
      <c r="BA221" s="76"/>
      <c r="BB221" s="76"/>
      <c r="BC221" s="76"/>
      <c r="BD221" s="76"/>
      <c r="BE221" s="76"/>
      <c r="BF221" s="76"/>
      <c r="BG221" s="76"/>
      <c r="BH221" s="76"/>
      <c r="BI221" s="77"/>
      <c r="BJ221" s="38">
        <v>3050</v>
      </c>
      <c r="BK221" s="38"/>
      <c r="BL221" s="38"/>
      <c r="BM221" s="38"/>
      <c r="BN221" s="38"/>
      <c r="BO221" s="38"/>
      <c r="BP221" s="38"/>
      <c r="BQ221" s="38"/>
      <c r="BR221" s="38"/>
      <c r="BS221" s="38"/>
      <c r="BT221" s="38"/>
      <c r="BU221" s="38"/>
      <c r="BV221" s="38"/>
      <c r="BW221" s="38"/>
      <c r="BX221" s="38">
        <v>3050</v>
      </c>
      <c r="BY221" s="38"/>
      <c r="BZ221" s="38"/>
      <c r="CA221" s="38"/>
      <c r="CB221" s="38"/>
      <c r="CC221" s="38"/>
      <c r="CD221" s="38"/>
      <c r="CE221" s="38"/>
      <c r="CF221" s="38"/>
      <c r="CG221" s="38"/>
      <c r="CH221" s="38"/>
      <c r="CI221" s="38"/>
      <c r="CJ221" s="91">
        <f t="shared" si="15"/>
        <v>1</v>
      </c>
      <c r="CK221" s="91"/>
      <c r="CL221" s="91"/>
      <c r="CM221" s="91"/>
      <c r="CN221" s="91"/>
      <c r="CO221" s="91"/>
      <c r="CP221" s="91"/>
      <c r="CQ221" s="91"/>
      <c r="CR221" s="91"/>
      <c r="CS221" s="91"/>
      <c r="CT221" s="91"/>
      <c r="CU221" s="40">
        <v>100</v>
      </c>
      <c r="CV221" s="40"/>
      <c r="CW221" s="40"/>
      <c r="CX221" s="40"/>
      <c r="CY221" s="40"/>
      <c r="CZ221" s="40"/>
      <c r="DA221" s="40"/>
      <c r="DB221" s="40"/>
      <c r="DC221" s="40"/>
      <c r="DD221" s="40"/>
      <c r="DE221" s="40"/>
      <c r="DF221" s="40"/>
      <c r="DG221" s="40"/>
      <c r="DH221" s="40"/>
      <c r="DI221" s="40"/>
      <c r="DJ221" s="40"/>
      <c r="DK221" s="38">
        <v>15150</v>
      </c>
      <c r="DL221" s="35"/>
      <c r="DM221" s="35"/>
      <c r="DN221" s="35"/>
      <c r="DO221" s="35"/>
      <c r="DP221" s="35"/>
      <c r="DQ221" s="35"/>
      <c r="DR221" s="35"/>
      <c r="DS221" s="35"/>
      <c r="DT221" s="35"/>
      <c r="DU221" s="35"/>
      <c r="DV221" s="35"/>
      <c r="DW221" s="35"/>
      <c r="DX221" s="35"/>
      <c r="DY221" s="38">
        <v>45722.400000000001</v>
      </c>
      <c r="DZ221" s="35"/>
      <c r="EA221" s="35"/>
      <c r="EB221" s="35"/>
      <c r="EC221" s="35"/>
      <c r="ED221" s="35"/>
      <c r="EE221" s="35"/>
      <c r="EF221" s="35"/>
      <c r="EG221" s="35"/>
      <c r="EH221" s="35"/>
      <c r="EI221" s="35"/>
      <c r="EJ221" s="35"/>
      <c r="EK221" s="91">
        <f t="shared" si="16"/>
        <v>3.017980198019802</v>
      </c>
      <c r="EL221" s="91"/>
      <c r="EM221" s="91"/>
      <c r="EN221" s="91"/>
      <c r="EO221" s="91"/>
      <c r="EP221" s="91"/>
      <c r="EQ221" s="91"/>
      <c r="ER221" s="91"/>
      <c r="ES221" s="91"/>
      <c r="ET221" s="91"/>
      <c r="EU221" s="91"/>
      <c r="EV221" s="40">
        <v>100</v>
      </c>
      <c r="EW221" s="40"/>
      <c r="EX221" s="40"/>
      <c r="EY221" s="40"/>
      <c r="EZ221" s="40"/>
      <c r="FA221" s="40"/>
      <c r="FB221" s="40"/>
      <c r="FC221" s="40"/>
      <c r="FD221" s="40"/>
      <c r="FE221" s="40"/>
      <c r="FF221" s="40"/>
      <c r="FG221" s="40"/>
      <c r="FH221" s="40"/>
      <c r="FI221" s="40"/>
      <c r="FJ221" s="40"/>
      <c r="FK221" s="40"/>
      <c r="FL221" s="35"/>
      <c r="FM221" s="35"/>
      <c r="FN221" s="35"/>
      <c r="FO221" s="35"/>
      <c r="FP221" s="35"/>
      <c r="FQ221" s="35"/>
      <c r="FR221" s="35"/>
      <c r="FS221" s="35"/>
      <c r="FT221" s="35"/>
      <c r="FU221" s="35"/>
      <c r="FV221" s="35"/>
      <c r="FW221" s="35"/>
      <c r="FX221" s="35"/>
      <c r="FY221" s="35"/>
      <c r="FZ221" s="35"/>
      <c r="GA221" s="35"/>
      <c r="GB221" s="6"/>
      <c r="GC221" s="6"/>
      <c r="GD221" s="6">
        <v>2258.56</v>
      </c>
      <c r="GE221" s="6"/>
      <c r="GF221" s="6"/>
    </row>
    <row r="222" spans="2:188" ht="15" customHeight="1" x14ac:dyDescent="0.3"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35" t="s">
        <v>75</v>
      </c>
      <c r="AO222" s="35"/>
      <c r="AP222" s="35"/>
      <c r="AQ222" s="35"/>
      <c r="AR222" s="35"/>
      <c r="AS222" s="35"/>
      <c r="AT222" s="35"/>
      <c r="AU222" s="35"/>
      <c r="AV222" s="35"/>
      <c r="AW222" s="35"/>
      <c r="AX222" s="75" t="s">
        <v>88</v>
      </c>
      <c r="AY222" s="76"/>
      <c r="AZ222" s="76"/>
      <c r="BA222" s="76"/>
      <c r="BB222" s="76"/>
      <c r="BC222" s="76"/>
      <c r="BD222" s="76"/>
      <c r="BE222" s="76"/>
      <c r="BF222" s="76"/>
      <c r="BG222" s="76"/>
      <c r="BH222" s="76"/>
      <c r="BI222" s="77"/>
      <c r="BJ222" s="38">
        <v>2016</v>
      </c>
      <c r="BK222" s="38"/>
      <c r="BL222" s="38"/>
      <c r="BM222" s="38"/>
      <c r="BN222" s="38"/>
      <c r="BO222" s="38"/>
      <c r="BP222" s="38"/>
      <c r="BQ222" s="38"/>
      <c r="BR222" s="38"/>
      <c r="BS222" s="38"/>
      <c r="BT222" s="38"/>
      <c r="BU222" s="38"/>
      <c r="BV222" s="38"/>
      <c r="BW222" s="38"/>
      <c r="BX222" s="38">
        <v>2049</v>
      </c>
      <c r="BY222" s="38"/>
      <c r="BZ222" s="38"/>
      <c r="CA222" s="38"/>
      <c r="CB222" s="38"/>
      <c r="CC222" s="38"/>
      <c r="CD222" s="38"/>
      <c r="CE222" s="38"/>
      <c r="CF222" s="38"/>
      <c r="CG222" s="38"/>
      <c r="CH222" s="38"/>
      <c r="CI222" s="38"/>
      <c r="CJ222" s="91">
        <f t="shared" si="15"/>
        <v>1.0163690476190477</v>
      </c>
      <c r="CK222" s="91"/>
      <c r="CL222" s="91"/>
      <c r="CM222" s="91"/>
      <c r="CN222" s="91"/>
      <c r="CO222" s="91"/>
      <c r="CP222" s="91"/>
      <c r="CQ222" s="91"/>
      <c r="CR222" s="91"/>
      <c r="CS222" s="91"/>
      <c r="CT222" s="91"/>
      <c r="CU222" s="40">
        <v>100</v>
      </c>
      <c r="CV222" s="40"/>
      <c r="CW222" s="40"/>
      <c r="CX222" s="40"/>
      <c r="CY222" s="40"/>
      <c r="CZ222" s="40"/>
      <c r="DA222" s="40"/>
      <c r="DB222" s="40"/>
      <c r="DC222" s="40"/>
      <c r="DD222" s="40"/>
      <c r="DE222" s="40"/>
      <c r="DF222" s="40"/>
      <c r="DG222" s="40"/>
      <c r="DH222" s="40"/>
      <c r="DI222" s="40"/>
      <c r="DJ222" s="40"/>
      <c r="DK222" s="38">
        <v>10186</v>
      </c>
      <c r="DL222" s="35"/>
      <c r="DM222" s="35"/>
      <c r="DN222" s="35"/>
      <c r="DO222" s="35"/>
      <c r="DP222" s="35"/>
      <c r="DQ222" s="35"/>
      <c r="DR222" s="35"/>
      <c r="DS222" s="35"/>
      <c r="DT222" s="35"/>
      <c r="DU222" s="35"/>
      <c r="DV222" s="35"/>
      <c r="DW222" s="35"/>
      <c r="DX222" s="35"/>
      <c r="DY222" s="38">
        <v>12044.46</v>
      </c>
      <c r="DZ222" s="35"/>
      <c r="EA222" s="35"/>
      <c r="EB222" s="35"/>
      <c r="EC222" s="35"/>
      <c r="ED222" s="35"/>
      <c r="EE222" s="35"/>
      <c r="EF222" s="35"/>
      <c r="EG222" s="35"/>
      <c r="EH222" s="35"/>
      <c r="EI222" s="35"/>
      <c r="EJ222" s="35"/>
      <c r="EK222" s="91">
        <f t="shared" si="16"/>
        <v>1.1824523856273315</v>
      </c>
      <c r="EL222" s="91"/>
      <c r="EM222" s="91"/>
      <c r="EN222" s="91"/>
      <c r="EO222" s="91"/>
      <c r="EP222" s="91"/>
      <c r="EQ222" s="91"/>
      <c r="ER222" s="91"/>
      <c r="ES222" s="91"/>
      <c r="ET222" s="91"/>
      <c r="EU222" s="91"/>
      <c r="EV222" s="40">
        <v>100</v>
      </c>
      <c r="EW222" s="40"/>
      <c r="EX222" s="40"/>
      <c r="EY222" s="40"/>
      <c r="EZ222" s="40"/>
      <c r="FA222" s="40"/>
      <c r="FB222" s="40"/>
      <c r="FC222" s="40"/>
      <c r="FD222" s="40"/>
      <c r="FE222" s="40"/>
      <c r="FF222" s="40"/>
      <c r="FG222" s="40"/>
      <c r="FH222" s="40"/>
      <c r="FI222" s="40"/>
      <c r="FJ222" s="40"/>
      <c r="FK222" s="40"/>
      <c r="FL222" s="35"/>
      <c r="FM222" s="35"/>
      <c r="FN222" s="35"/>
      <c r="FO222" s="35"/>
      <c r="FP222" s="35"/>
      <c r="FQ222" s="35"/>
      <c r="FR222" s="35"/>
      <c r="FS222" s="35"/>
      <c r="FT222" s="35"/>
      <c r="FU222" s="35"/>
      <c r="FV222" s="35"/>
      <c r="FW222" s="35"/>
      <c r="FX222" s="35"/>
      <c r="FY222" s="35"/>
      <c r="FZ222" s="35"/>
      <c r="GA222" s="35"/>
      <c r="GB222" s="6"/>
      <c r="GC222" s="6"/>
      <c r="GD222" s="6">
        <v>2833.68</v>
      </c>
      <c r="GE222" s="6"/>
      <c r="GF222" s="6"/>
    </row>
    <row r="223" spans="2:188" ht="27" customHeight="1" x14ac:dyDescent="0.3"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35" t="s">
        <v>76</v>
      </c>
      <c r="AO223" s="35"/>
      <c r="AP223" s="35"/>
      <c r="AQ223" s="35"/>
      <c r="AR223" s="35"/>
      <c r="AS223" s="35"/>
      <c r="AT223" s="35"/>
      <c r="AU223" s="35"/>
      <c r="AV223" s="35"/>
      <c r="AW223" s="35"/>
      <c r="AX223" s="75" t="s">
        <v>88</v>
      </c>
      <c r="AY223" s="76"/>
      <c r="AZ223" s="76"/>
      <c r="BA223" s="76"/>
      <c r="BB223" s="76"/>
      <c r="BC223" s="76"/>
      <c r="BD223" s="76"/>
      <c r="BE223" s="76"/>
      <c r="BF223" s="76"/>
      <c r="BG223" s="76"/>
      <c r="BH223" s="76"/>
      <c r="BI223" s="77"/>
      <c r="BJ223" s="38">
        <v>41215</v>
      </c>
      <c r="BK223" s="38"/>
      <c r="BL223" s="38"/>
      <c r="BM223" s="38"/>
      <c r="BN223" s="38"/>
      <c r="BO223" s="38"/>
      <c r="BP223" s="38"/>
      <c r="BQ223" s="38"/>
      <c r="BR223" s="38"/>
      <c r="BS223" s="38"/>
      <c r="BT223" s="38"/>
      <c r="BU223" s="38"/>
      <c r="BV223" s="38"/>
      <c r="BW223" s="38"/>
      <c r="BX223" s="38">
        <v>23144.5</v>
      </c>
      <c r="BY223" s="38"/>
      <c r="BZ223" s="38"/>
      <c r="CA223" s="38"/>
      <c r="CB223" s="38"/>
      <c r="CC223" s="38"/>
      <c r="CD223" s="38"/>
      <c r="CE223" s="38"/>
      <c r="CF223" s="38"/>
      <c r="CG223" s="38"/>
      <c r="CH223" s="38"/>
      <c r="CI223" s="38"/>
      <c r="CJ223" s="91">
        <f t="shared" si="15"/>
        <v>0.5615552590076428</v>
      </c>
      <c r="CK223" s="91"/>
      <c r="CL223" s="91"/>
      <c r="CM223" s="91"/>
      <c r="CN223" s="91"/>
      <c r="CO223" s="91"/>
      <c r="CP223" s="91"/>
      <c r="CQ223" s="91"/>
      <c r="CR223" s="91"/>
      <c r="CS223" s="91"/>
      <c r="CT223" s="91"/>
      <c r="CU223" s="40">
        <v>100</v>
      </c>
      <c r="CV223" s="40"/>
      <c r="CW223" s="40"/>
      <c r="CX223" s="40"/>
      <c r="CY223" s="40"/>
      <c r="CZ223" s="40"/>
      <c r="DA223" s="40"/>
      <c r="DB223" s="40"/>
      <c r="DC223" s="40"/>
      <c r="DD223" s="40"/>
      <c r="DE223" s="40"/>
      <c r="DF223" s="40"/>
      <c r="DG223" s="40"/>
      <c r="DH223" s="40"/>
      <c r="DI223" s="40"/>
      <c r="DJ223" s="40"/>
      <c r="DK223" s="38">
        <v>56447</v>
      </c>
      <c r="DL223" s="35"/>
      <c r="DM223" s="35"/>
      <c r="DN223" s="35"/>
      <c r="DO223" s="35"/>
      <c r="DP223" s="35"/>
      <c r="DQ223" s="35"/>
      <c r="DR223" s="35"/>
      <c r="DS223" s="35"/>
      <c r="DT223" s="35"/>
      <c r="DU223" s="35"/>
      <c r="DV223" s="35"/>
      <c r="DW223" s="35"/>
      <c r="DX223" s="35"/>
      <c r="DY223" s="38">
        <v>35528.160000000003</v>
      </c>
      <c r="DZ223" s="35"/>
      <c r="EA223" s="35"/>
      <c r="EB223" s="35"/>
      <c r="EC223" s="35"/>
      <c r="ED223" s="35"/>
      <c r="EE223" s="35"/>
      <c r="EF223" s="35"/>
      <c r="EG223" s="35"/>
      <c r="EH223" s="35"/>
      <c r="EI223" s="35"/>
      <c r="EJ223" s="35"/>
      <c r="EK223" s="91">
        <f t="shared" si="16"/>
        <v>0.62940740871968404</v>
      </c>
      <c r="EL223" s="91"/>
      <c r="EM223" s="91"/>
      <c r="EN223" s="91"/>
      <c r="EO223" s="91"/>
      <c r="EP223" s="91"/>
      <c r="EQ223" s="91"/>
      <c r="ER223" s="91"/>
      <c r="ES223" s="91"/>
      <c r="ET223" s="91"/>
      <c r="EU223" s="91"/>
      <c r="EV223" s="40">
        <v>100</v>
      </c>
      <c r="EW223" s="40"/>
      <c r="EX223" s="40"/>
      <c r="EY223" s="40"/>
      <c r="EZ223" s="40"/>
      <c r="FA223" s="40"/>
      <c r="FB223" s="40"/>
      <c r="FC223" s="40"/>
      <c r="FD223" s="40"/>
      <c r="FE223" s="40"/>
      <c r="FF223" s="40"/>
      <c r="FG223" s="40"/>
      <c r="FH223" s="40"/>
      <c r="FI223" s="40"/>
      <c r="FJ223" s="40"/>
      <c r="FK223" s="40"/>
      <c r="FL223" s="35"/>
      <c r="FM223" s="35"/>
      <c r="FN223" s="35"/>
      <c r="FO223" s="35"/>
      <c r="FP223" s="35"/>
      <c r="FQ223" s="35"/>
      <c r="FR223" s="35"/>
      <c r="FS223" s="35"/>
      <c r="FT223" s="35"/>
      <c r="FU223" s="35"/>
      <c r="FV223" s="35"/>
      <c r="FW223" s="35"/>
      <c r="FX223" s="35"/>
      <c r="FY223" s="35"/>
      <c r="FZ223" s="35"/>
      <c r="GA223" s="35"/>
      <c r="GB223" s="6"/>
      <c r="GC223" s="6"/>
      <c r="GD223" s="6">
        <v>2760</v>
      </c>
      <c r="GE223" s="6"/>
      <c r="GF223" s="6"/>
    </row>
    <row r="224" spans="2:188" ht="264.75" customHeight="1" x14ac:dyDescent="0.3">
      <c r="B224" s="48" t="s">
        <v>120</v>
      </c>
      <c r="C224" s="48"/>
      <c r="D224" s="48"/>
      <c r="E224" s="48"/>
      <c r="F224" s="48"/>
      <c r="G224" s="37" t="s">
        <v>56</v>
      </c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5"/>
      <c r="AO224" s="35"/>
      <c r="AP224" s="35"/>
      <c r="AQ224" s="35"/>
      <c r="AR224" s="35"/>
      <c r="AS224" s="35"/>
      <c r="AT224" s="35"/>
      <c r="AU224" s="35"/>
      <c r="AV224" s="35"/>
      <c r="AW224" s="35"/>
      <c r="AX224" s="35"/>
      <c r="AY224" s="35"/>
      <c r="AZ224" s="35"/>
      <c r="BA224" s="35"/>
      <c r="BB224" s="35"/>
      <c r="BC224" s="35"/>
      <c r="BD224" s="35"/>
      <c r="BE224" s="35"/>
      <c r="BF224" s="35"/>
      <c r="BG224" s="35"/>
      <c r="BH224" s="35"/>
      <c r="BI224" s="35"/>
      <c r="BJ224" s="35"/>
      <c r="BK224" s="35"/>
      <c r="BL224" s="35"/>
      <c r="BM224" s="35"/>
      <c r="BN224" s="35"/>
      <c r="BO224" s="35"/>
      <c r="BP224" s="35"/>
      <c r="BQ224" s="35"/>
      <c r="BR224" s="35"/>
      <c r="BS224" s="35"/>
      <c r="BT224" s="35"/>
      <c r="BU224" s="35"/>
      <c r="BV224" s="35"/>
      <c r="BW224" s="35"/>
      <c r="BX224" s="35"/>
      <c r="BY224" s="35"/>
      <c r="BZ224" s="35"/>
      <c r="CA224" s="35"/>
      <c r="CB224" s="35"/>
      <c r="CC224" s="35"/>
      <c r="CD224" s="35"/>
      <c r="CE224" s="35"/>
      <c r="CF224" s="35"/>
      <c r="CG224" s="35"/>
      <c r="CH224" s="35"/>
      <c r="CI224" s="35"/>
      <c r="CJ224" s="35"/>
      <c r="CK224" s="35"/>
      <c r="CL224" s="35"/>
      <c r="CM224" s="35"/>
      <c r="CN224" s="35"/>
      <c r="CO224" s="35"/>
      <c r="CP224" s="35"/>
      <c r="CQ224" s="35"/>
      <c r="CR224" s="35"/>
      <c r="CS224" s="35"/>
      <c r="CT224" s="35"/>
      <c r="CU224" s="40">
        <v>100</v>
      </c>
      <c r="CV224" s="40"/>
      <c r="CW224" s="40"/>
      <c r="CX224" s="40"/>
      <c r="CY224" s="40"/>
      <c r="CZ224" s="40"/>
      <c r="DA224" s="40"/>
      <c r="DB224" s="40"/>
      <c r="DC224" s="40"/>
      <c r="DD224" s="40"/>
      <c r="DE224" s="40"/>
      <c r="DF224" s="40"/>
      <c r="DG224" s="40"/>
      <c r="DH224" s="40"/>
      <c r="DI224" s="40"/>
      <c r="DJ224" s="40"/>
      <c r="DK224" s="35"/>
      <c r="DL224" s="35"/>
      <c r="DM224" s="35"/>
      <c r="DN224" s="35"/>
      <c r="DO224" s="35"/>
      <c r="DP224" s="35"/>
      <c r="DQ224" s="35"/>
      <c r="DR224" s="35"/>
      <c r="DS224" s="35"/>
      <c r="DT224" s="35"/>
      <c r="DU224" s="35"/>
      <c r="DV224" s="35"/>
      <c r="DW224" s="35"/>
      <c r="DX224" s="35"/>
      <c r="DY224" s="35"/>
      <c r="DZ224" s="35"/>
      <c r="EA224" s="35"/>
      <c r="EB224" s="35"/>
      <c r="EC224" s="35"/>
      <c r="ED224" s="35"/>
      <c r="EE224" s="35"/>
      <c r="EF224" s="35"/>
      <c r="EG224" s="35"/>
      <c r="EH224" s="35"/>
      <c r="EI224" s="35"/>
      <c r="EJ224" s="35"/>
      <c r="EK224" s="35"/>
      <c r="EL224" s="35"/>
      <c r="EM224" s="35"/>
      <c r="EN224" s="35"/>
      <c r="EO224" s="35"/>
      <c r="EP224" s="35"/>
      <c r="EQ224" s="35"/>
      <c r="ER224" s="35"/>
      <c r="ES224" s="35"/>
      <c r="ET224" s="35"/>
      <c r="EU224" s="35"/>
      <c r="EV224" s="40">
        <v>100</v>
      </c>
      <c r="EW224" s="40"/>
      <c r="EX224" s="40"/>
      <c r="EY224" s="40"/>
      <c r="EZ224" s="40"/>
      <c r="FA224" s="40"/>
      <c r="FB224" s="40"/>
      <c r="FC224" s="40"/>
      <c r="FD224" s="40"/>
      <c r="FE224" s="40"/>
      <c r="FF224" s="40"/>
      <c r="FG224" s="40"/>
      <c r="FH224" s="40"/>
      <c r="FI224" s="40"/>
      <c r="FJ224" s="40"/>
      <c r="FK224" s="40"/>
      <c r="FL224" s="41"/>
      <c r="FM224" s="41"/>
      <c r="FN224" s="41"/>
      <c r="FO224" s="41"/>
      <c r="FP224" s="41"/>
      <c r="FQ224" s="41"/>
      <c r="FR224" s="41"/>
      <c r="FS224" s="41"/>
      <c r="FT224" s="41"/>
      <c r="FU224" s="41"/>
      <c r="FV224" s="41"/>
      <c r="FW224" s="41"/>
      <c r="FX224" s="41"/>
      <c r="FY224" s="41"/>
      <c r="FZ224" s="41"/>
      <c r="GA224" s="41"/>
      <c r="GB224" s="6"/>
      <c r="GC224" s="6"/>
      <c r="GD224" s="6"/>
      <c r="GE224" s="6"/>
      <c r="GF224" s="6"/>
    </row>
    <row r="225" spans="2:188" ht="49.5" customHeight="1" x14ac:dyDescent="0.3">
      <c r="B225" s="42" t="s">
        <v>18</v>
      </c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35" t="s">
        <v>83</v>
      </c>
      <c r="AO225" s="35"/>
      <c r="AP225" s="35"/>
      <c r="AQ225" s="35"/>
      <c r="AR225" s="35"/>
      <c r="AS225" s="35"/>
      <c r="AT225" s="35"/>
      <c r="AU225" s="35"/>
      <c r="AV225" s="35"/>
      <c r="AW225" s="35"/>
      <c r="AX225" s="75" t="s">
        <v>88</v>
      </c>
      <c r="AY225" s="76"/>
      <c r="AZ225" s="76"/>
      <c r="BA225" s="76"/>
      <c r="BB225" s="76"/>
      <c r="BC225" s="76"/>
      <c r="BD225" s="76"/>
      <c r="BE225" s="76"/>
      <c r="BF225" s="76"/>
      <c r="BG225" s="76"/>
      <c r="BH225" s="76"/>
      <c r="BI225" s="77"/>
      <c r="BJ225" s="131" t="s">
        <v>84</v>
      </c>
      <c r="BK225" s="132"/>
      <c r="BL225" s="132"/>
      <c r="BM225" s="132"/>
      <c r="BN225" s="132"/>
      <c r="BO225" s="132"/>
      <c r="BP225" s="132"/>
      <c r="BQ225" s="132"/>
      <c r="BR225" s="132"/>
      <c r="BS225" s="132"/>
      <c r="BT225" s="132"/>
      <c r="BU225" s="132"/>
      <c r="BV225" s="132"/>
      <c r="BW225" s="133"/>
      <c r="BX225" s="35"/>
      <c r="BY225" s="35"/>
      <c r="BZ225" s="35"/>
      <c r="CA225" s="35"/>
      <c r="CB225" s="35"/>
      <c r="CC225" s="35"/>
      <c r="CD225" s="35"/>
      <c r="CE225" s="35"/>
      <c r="CF225" s="35"/>
      <c r="CG225" s="35"/>
      <c r="CH225" s="35"/>
      <c r="CI225" s="35"/>
      <c r="CJ225" s="46"/>
      <c r="CK225" s="46"/>
      <c r="CL225" s="46"/>
      <c r="CM225" s="46"/>
      <c r="CN225" s="46"/>
      <c r="CO225" s="46"/>
      <c r="CP225" s="46"/>
      <c r="CQ225" s="46"/>
      <c r="CR225" s="46"/>
      <c r="CS225" s="46"/>
      <c r="CT225" s="46"/>
      <c r="CU225" s="40"/>
      <c r="CV225" s="40"/>
      <c r="CW225" s="40"/>
      <c r="CX225" s="40"/>
      <c r="CY225" s="40"/>
      <c r="CZ225" s="40"/>
      <c r="DA225" s="40"/>
      <c r="DB225" s="40"/>
      <c r="DC225" s="40"/>
      <c r="DD225" s="40"/>
      <c r="DE225" s="40"/>
      <c r="DF225" s="40"/>
      <c r="DG225" s="40"/>
      <c r="DH225" s="40"/>
      <c r="DI225" s="40"/>
      <c r="DJ225" s="40"/>
      <c r="DK225" s="35"/>
      <c r="DL225" s="35"/>
      <c r="DM225" s="35"/>
      <c r="DN225" s="35"/>
      <c r="DO225" s="35"/>
      <c r="DP225" s="35"/>
      <c r="DQ225" s="35"/>
      <c r="DR225" s="35"/>
      <c r="DS225" s="35"/>
      <c r="DT225" s="35"/>
      <c r="DU225" s="35"/>
      <c r="DV225" s="35"/>
      <c r="DW225" s="35"/>
      <c r="DX225" s="35"/>
      <c r="DY225" s="35"/>
      <c r="DZ225" s="35"/>
      <c r="EA225" s="35"/>
      <c r="EB225" s="35"/>
      <c r="EC225" s="35"/>
      <c r="ED225" s="35"/>
      <c r="EE225" s="35"/>
      <c r="EF225" s="35"/>
      <c r="EG225" s="35"/>
      <c r="EH225" s="35"/>
      <c r="EI225" s="35"/>
      <c r="EJ225" s="35"/>
      <c r="EK225" s="46"/>
      <c r="EL225" s="46"/>
      <c r="EM225" s="46"/>
      <c r="EN225" s="46"/>
      <c r="EO225" s="46"/>
      <c r="EP225" s="46"/>
      <c r="EQ225" s="46"/>
      <c r="ER225" s="46"/>
      <c r="ES225" s="46"/>
      <c r="ET225" s="46"/>
      <c r="EU225" s="46"/>
      <c r="EV225" s="40"/>
      <c r="EW225" s="40"/>
      <c r="EX225" s="40"/>
      <c r="EY225" s="40"/>
      <c r="EZ225" s="40"/>
      <c r="FA225" s="40"/>
      <c r="FB225" s="40"/>
      <c r="FC225" s="40"/>
      <c r="FD225" s="40"/>
      <c r="FE225" s="40"/>
      <c r="FF225" s="40"/>
      <c r="FG225" s="40"/>
      <c r="FH225" s="40"/>
      <c r="FI225" s="40"/>
      <c r="FJ225" s="40"/>
      <c r="FK225" s="40"/>
      <c r="FL225" s="35"/>
      <c r="FM225" s="35"/>
      <c r="FN225" s="35"/>
      <c r="FO225" s="35"/>
      <c r="FP225" s="35"/>
      <c r="FQ225" s="35"/>
      <c r="FR225" s="35"/>
      <c r="FS225" s="35"/>
      <c r="FT225" s="35"/>
      <c r="FU225" s="35"/>
      <c r="FV225" s="35"/>
      <c r="FW225" s="35"/>
      <c r="FX225" s="35"/>
      <c r="FY225" s="35"/>
      <c r="FZ225" s="35"/>
      <c r="GA225" s="35"/>
      <c r="GB225" s="6"/>
      <c r="GC225" s="6"/>
      <c r="GD225" s="6"/>
      <c r="GE225" s="6"/>
      <c r="GF225" s="6"/>
    </row>
    <row r="226" spans="2:188" ht="54.75" customHeight="1" x14ac:dyDescent="0.3">
      <c r="B226" s="48" t="s">
        <v>121</v>
      </c>
      <c r="C226" s="48"/>
      <c r="D226" s="48"/>
      <c r="E226" s="48"/>
      <c r="F226" s="48"/>
      <c r="G226" s="37" t="s">
        <v>57</v>
      </c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5"/>
      <c r="AO226" s="35"/>
      <c r="AP226" s="35"/>
      <c r="AQ226" s="35"/>
      <c r="AR226" s="35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35"/>
      <c r="BD226" s="35"/>
      <c r="BE226" s="35"/>
      <c r="BF226" s="35"/>
      <c r="BG226" s="35"/>
      <c r="BH226" s="35"/>
      <c r="BI226" s="35"/>
      <c r="BJ226" s="35"/>
      <c r="BK226" s="35"/>
      <c r="BL226" s="35"/>
      <c r="BM226" s="35"/>
      <c r="BN226" s="35"/>
      <c r="BO226" s="35"/>
      <c r="BP226" s="35"/>
      <c r="BQ226" s="35"/>
      <c r="BR226" s="35"/>
      <c r="BS226" s="35"/>
      <c r="BT226" s="35"/>
      <c r="BU226" s="35"/>
      <c r="BV226" s="35"/>
      <c r="BW226" s="35"/>
      <c r="BX226" s="35"/>
      <c r="BY226" s="35"/>
      <c r="BZ226" s="35"/>
      <c r="CA226" s="35"/>
      <c r="CB226" s="35"/>
      <c r="CC226" s="35"/>
      <c r="CD226" s="35"/>
      <c r="CE226" s="35"/>
      <c r="CF226" s="35"/>
      <c r="CG226" s="35"/>
      <c r="CH226" s="35"/>
      <c r="CI226" s="35"/>
      <c r="CJ226" s="35"/>
      <c r="CK226" s="35"/>
      <c r="CL226" s="35"/>
      <c r="CM226" s="35"/>
      <c r="CN226" s="35"/>
      <c r="CO226" s="35"/>
      <c r="CP226" s="35"/>
      <c r="CQ226" s="35"/>
      <c r="CR226" s="35"/>
      <c r="CS226" s="35"/>
      <c r="CT226" s="35"/>
      <c r="CU226" s="39">
        <v>1</v>
      </c>
      <c r="CV226" s="39"/>
      <c r="CW226" s="39"/>
      <c r="CX226" s="39"/>
      <c r="CY226" s="39"/>
      <c r="CZ226" s="39"/>
      <c r="DA226" s="39"/>
      <c r="DB226" s="39"/>
      <c r="DC226" s="39"/>
      <c r="DD226" s="39"/>
      <c r="DE226" s="39"/>
      <c r="DF226" s="39"/>
      <c r="DG226" s="39"/>
      <c r="DH226" s="39"/>
      <c r="DI226" s="39"/>
      <c r="DJ226" s="39"/>
      <c r="DK226" s="39"/>
      <c r="DL226" s="39"/>
      <c r="DM226" s="39"/>
      <c r="DN226" s="39"/>
      <c r="DO226" s="39"/>
      <c r="DP226" s="39"/>
      <c r="DQ226" s="39"/>
      <c r="DR226" s="39"/>
      <c r="DS226" s="39"/>
      <c r="DT226" s="39"/>
      <c r="DU226" s="39"/>
      <c r="DV226" s="39"/>
      <c r="DW226" s="39"/>
      <c r="DX226" s="39"/>
      <c r="DY226" s="39"/>
      <c r="DZ226" s="39"/>
      <c r="EA226" s="39"/>
      <c r="EB226" s="39"/>
      <c r="EC226" s="39"/>
      <c r="ED226" s="39"/>
      <c r="EE226" s="39"/>
      <c r="EF226" s="39"/>
      <c r="EG226" s="39"/>
      <c r="EH226" s="39"/>
      <c r="EI226" s="39"/>
      <c r="EJ226" s="39"/>
      <c r="EK226" s="39"/>
      <c r="EL226" s="39"/>
      <c r="EM226" s="39"/>
      <c r="EN226" s="39"/>
      <c r="EO226" s="39"/>
      <c r="EP226" s="39"/>
      <c r="EQ226" s="39"/>
      <c r="ER226" s="39"/>
      <c r="ES226" s="39"/>
      <c r="ET226" s="39"/>
      <c r="EU226" s="39"/>
      <c r="EV226" s="39">
        <v>1</v>
      </c>
      <c r="EW226" s="39"/>
      <c r="EX226" s="39"/>
      <c r="EY226" s="39"/>
      <c r="EZ226" s="39"/>
      <c r="FA226" s="39"/>
      <c r="FB226" s="39"/>
      <c r="FC226" s="39"/>
      <c r="FD226" s="39"/>
      <c r="FE226" s="39"/>
      <c r="FF226" s="39"/>
      <c r="FG226" s="39"/>
      <c r="FH226" s="39"/>
      <c r="FI226" s="39"/>
      <c r="FJ226" s="39"/>
      <c r="FK226" s="39"/>
      <c r="FL226" s="41"/>
      <c r="FM226" s="41"/>
      <c r="FN226" s="41"/>
      <c r="FO226" s="41"/>
      <c r="FP226" s="41"/>
      <c r="FQ226" s="41"/>
      <c r="FR226" s="41"/>
      <c r="FS226" s="41"/>
      <c r="FT226" s="41"/>
      <c r="FU226" s="41"/>
      <c r="FV226" s="41"/>
      <c r="FW226" s="41"/>
      <c r="FX226" s="41"/>
      <c r="FY226" s="41"/>
      <c r="FZ226" s="41"/>
      <c r="GA226" s="41"/>
      <c r="GB226" s="6"/>
      <c r="GC226" s="6"/>
      <c r="GD226" s="6"/>
      <c r="GE226" s="6"/>
      <c r="GF226" s="6"/>
    </row>
    <row r="227" spans="2:188" ht="15" customHeight="1" x14ac:dyDescent="0.3">
      <c r="B227" s="42" t="s">
        <v>18</v>
      </c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89" t="s">
        <v>69</v>
      </c>
      <c r="AO227" s="89"/>
      <c r="AP227" s="89"/>
      <c r="AQ227" s="89"/>
      <c r="AR227" s="89"/>
      <c r="AS227" s="89"/>
      <c r="AT227" s="89"/>
      <c r="AU227" s="89"/>
      <c r="AV227" s="89"/>
      <c r="AW227" s="89"/>
      <c r="AX227" s="75" t="s">
        <v>88</v>
      </c>
      <c r="AY227" s="76"/>
      <c r="AZ227" s="76"/>
      <c r="BA227" s="76"/>
      <c r="BB227" s="76"/>
      <c r="BC227" s="76"/>
      <c r="BD227" s="76"/>
      <c r="BE227" s="76"/>
      <c r="BF227" s="76"/>
      <c r="BG227" s="76"/>
      <c r="BH227" s="76"/>
      <c r="BI227" s="77"/>
      <c r="BJ227" s="38">
        <f>BJ229</f>
        <v>14430</v>
      </c>
      <c r="BK227" s="35"/>
      <c r="BL227" s="35"/>
      <c r="BM227" s="35"/>
      <c r="BN227" s="35"/>
      <c r="BO227" s="35"/>
      <c r="BP227" s="35"/>
      <c r="BQ227" s="35"/>
      <c r="BR227" s="35"/>
      <c r="BS227" s="35"/>
      <c r="BT227" s="35"/>
      <c r="BU227" s="35"/>
      <c r="BV227" s="35"/>
      <c r="BW227" s="35"/>
      <c r="BX227" s="38">
        <f>BX229</f>
        <v>21848.89</v>
      </c>
      <c r="BY227" s="35"/>
      <c r="BZ227" s="35"/>
      <c r="CA227" s="35"/>
      <c r="CB227" s="35"/>
      <c r="CC227" s="35"/>
      <c r="CD227" s="35"/>
      <c r="CE227" s="35"/>
      <c r="CF227" s="35"/>
      <c r="CG227" s="35"/>
      <c r="CH227" s="35"/>
      <c r="CI227" s="35"/>
      <c r="CJ227" s="39">
        <f>BX227/BJ227</f>
        <v>1.5141295911295911</v>
      </c>
      <c r="CK227" s="39"/>
      <c r="CL227" s="39"/>
      <c r="CM227" s="39"/>
      <c r="CN227" s="39"/>
      <c r="CO227" s="39"/>
      <c r="CP227" s="39"/>
      <c r="CQ227" s="39"/>
      <c r="CR227" s="39"/>
      <c r="CS227" s="39"/>
      <c r="CT227" s="39"/>
      <c r="CU227" s="40"/>
      <c r="CV227" s="40"/>
      <c r="CW227" s="40"/>
      <c r="CX227" s="40"/>
      <c r="CY227" s="40"/>
      <c r="CZ227" s="40"/>
      <c r="DA227" s="40"/>
      <c r="DB227" s="40"/>
      <c r="DC227" s="40"/>
      <c r="DD227" s="40"/>
      <c r="DE227" s="40"/>
      <c r="DF227" s="40"/>
      <c r="DG227" s="40"/>
      <c r="DH227" s="40"/>
      <c r="DI227" s="40"/>
      <c r="DJ227" s="40"/>
      <c r="DK227" s="38">
        <f>DK229</f>
        <v>55237</v>
      </c>
      <c r="DL227" s="35"/>
      <c r="DM227" s="35"/>
      <c r="DN227" s="35"/>
      <c r="DO227" s="35"/>
      <c r="DP227" s="35"/>
      <c r="DQ227" s="35"/>
      <c r="DR227" s="35"/>
      <c r="DS227" s="35"/>
      <c r="DT227" s="35"/>
      <c r="DU227" s="35"/>
      <c r="DV227" s="35"/>
      <c r="DW227" s="35"/>
      <c r="DX227" s="35"/>
      <c r="DY227" s="38">
        <f>DY229</f>
        <v>78532.740000000005</v>
      </c>
      <c r="DZ227" s="35"/>
      <c r="EA227" s="35"/>
      <c r="EB227" s="35"/>
      <c r="EC227" s="35"/>
      <c r="ED227" s="35"/>
      <c r="EE227" s="35"/>
      <c r="EF227" s="35"/>
      <c r="EG227" s="35"/>
      <c r="EH227" s="35"/>
      <c r="EI227" s="35"/>
      <c r="EJ227" s="35"/>
      <c r="EK227" s="39">
        <f>DY227/DK227</f>
        <v>1.4217415862555896</v>
      </c>
      <c r="EL227" s="39"/>
      <c r="EM227" s="39"/>
      <c r="EN227" s="39"/>
      <c r="EO227" s="39"/>
      <c r="EP227" s="39"/>
      <c r="EQ227" s="39"/>
      <c r="ER227" s="39"/>
      <c r="ES227" s="39"/>
      <c r="ET227" s="39"/>
      <c r="EU227" s="39"/>
      <c r="EV227" s="40"/>
      <c r="EW227" s="40"/>
      <c r="EX227" s="40"/>
      <c r="EY227" s="40"/>
      <c r="EZ227" s="40"/>
      <c r="FA227" s="40"/>
      <c r="FB227" s="40"/>
      <c r="FC227" s="40"/>
      <c r="FD227" s="40"/>
      <c r="FE227" s="40"/>
      <c r="FF227" s="40"/>
      <c r="FG227" s="40"/>
      <c r="FH227" s="40"/>
      <c r="FI227" s="40"/>
      <c r="FJ227" s="40"/>
      <c r="FK227" s="40"/>
      <c r="FL227" s="35"/>
      <c r="FM227" s="35"/>
      <c r="FN227" s="35"/>
      <c r="FO227" s="35"/>
      <c r="FP227" s="35"/>
      <c r="FQ227" s="35"/>
      <c r="FR227" s="35"/>
      <c r="FS227" s="35"/>
      <c r="FT227" s="35"/>
      <c r="FU227" s="35"/>
      <c r="FV227" s="35"/>
      <c r="FW227" s="35"/>
      <c r="FX227" s="35"/>
      <c r="FY227" s="35"/>
      <c r="FZ227" s="35"/>
      <c r="GA227" s="35"/>
      <c r="GB227" s="6"/>
      <c r="GC227" s="6"/>
      <c r="GD227" s="6"/>
      <c r="GE227" s="6"/>
      <c r="GF227" s="6"/>
    </row>
    <row r="228" spans="2:188" ht="15" customHeight="1" x14ac:dyDescent="0.3">
      <c r="B228" s="42" t="s">
        <v>20</v>
      </c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5"/>
      <c r="BO228" s="35"/>
      <c r="BP228" s="35"/>
      <c r="BQ228" s="35"/>
      <c r="BR228" s="35"/>
      <c r="BS228" s="35"/>
      <c r="BT228" s="35"/>
      <c r="BU228" s="35"/>
      <c r="BV228" s="35"/>
      <c r="BW228" s="35"/>
      <c r="BX228" s="35"/>
      <c r="BY228" s="35"/>
      <c r="BZ228" s="35"/>
      <c r="CA228" s="35"/>
      <c r="CB228" s="35"/>
      <c r="CC228" s="35"/>
      <c r="CD228" s="35"/>
      <c r="CE228" s="35"/>
      <c r="CF228" s="35"/>
      <c r="CG228" s="35"/>
      <c r="CH228" s="35"/>
      <c r="CI228" s="35"/>
      <c r="CJ228" s="91"/>
      <c r="CK228" s="91"/>
      <c r="CL228" s="91"/>
      <c r="CM228" s="91"/>
      <c r="CN228" s="91"/>
      <c r="CO228" s="91"/>
      <c r="CP228" s="91"/>
      <c r="CQ228" s="91"/>
      <c r="CR228" s="91"/>
      <c r="CS228" s="91"/>
      <c r="CT228" s="91"/>
      <c r="CU228" s="40"/>
      <c r="CV228" s="40"/>
      <c r="CW228" s="40"/>
      <c r="CX228" s="40"/>
      <c r="CY228" s="40"/>
      <c r="CZ228" s="40"/>
      <c r="DA228" s="40"/>
      <c r="DB228" s="40"/>
      <c r="DC228" s="40"/>
      <c r="DD228" s="40"/>
      <c r="DE228" s="40"/>
      <c r="DF228" s="40"/>
      <c r="DG228" s="40"/>
      <c r="DH228" s="40"/>
      <c r="DI228" s="40"/>
      <c r="DJ228" s="40"/>
      <c r="DK228" s="35"/>
      <c r="DL228" s="35"/>
      <c r="DM228" s="35"/>
      <c r="DN228" s="35"/>
      <c r="DO228" s="35"/>
      <c r="DP228" s="35"/>
      <c r="DQ228" s="35"/>
      <c r="DR228" s="35"/>
      <c r="DS228" s="35"/>
      <c r="DT228" s="35"/>
      <c r="DU228" s="35"/>
      <c r="DV228" s="35"/>
      <c r="DW228" s="35"/>
      <c r="DX228" s="35"/>
      <c r="DY228" s="35"/>
      <c r="DZ228" s="35"/>
      <c r="EA228" s="35"/>
      <c r="EB228" s="35"/>
      <c r="EC228" s="35"/>
      <c r="ED228" s="35"/>
      <c r="EE228" s="35"/>
      <c r="EF228" s="35"/>
      <c r="EG228" s="35"/>
      <c r="EH228" s="35"/>
      <c r="EI228" s="35"/>
      <c r="EJ228" s="35"/>
      <c r="EK228" s="91"/>
      <c r="EL228" s="91"/>
      <c r="EM228" s="91"/>
      <c r="EN228" s="91"/>
      <c r="EO228" s="91"/>
      <c r="EP228" s="91"/>
      <c r="EQ228" s="91"/>
      <c r="ER228" s="91"/>
      <c r="ES228" s="91"/>
      <c r="ET228" s="91"/>
      <c r="EU228" s="91"/>
      <c r="EV228" s="40"/>
      <c r="EW228" s="40"/>
      <c r="EX228" s="40"/>
      <c r="EY228" s="40"/>
      <c r="EZ228" s="40"/>
      <c r="FA228" s="40"/>
      <c r="FB228" s="40"/>
      <c r="FC228" s="40"/>
      <c r="FD228" s="40"/>
      <c r="FE228" s="40"/>
      <c r="FF228" s="40"/>
      <c r="FG228" s="40"/>
      <c r="FH228" s="40"/>
      <c r="FI228" s="40"/>
      <c r="FJ228" s="40"/>
      <c r="FK228" s="40"/>
      <c r="FL228" s="41"/>
      <c r="FM228" s="41"/>
      <c r="FN228" s="41"/>
      <c r="FO228" s="41"/>
      <c r="FP228" s="41"/>
      <c r="FQ228" s="41"/>
      <c r="FR228" s="41"/>
      <c r="FS228" s="41"/>
      <c r="FT228" s="41"/>
      <c r="FU228" s="41"/>
      <c r="FV228" s="41"/>
      <c r="FW228" s="41"/>
      <c r="FX228" s="41"/>
      <c r="FY228" s="41"/>
      <c r="FZ228" s="41"/>
      <c r="GA228" s="41"/>
      <c r="GB228" s="6"/>
      <c r="GC228" s="6"/>
      <c r="GD228" s="6"/>
      <c r="GE228" s="6"/>
      <c r="GF228" s="6"/>
    </row>
    <row r="229" spans="2:188" s="11" customFormat="1" ht="27" customHeight="1" x14ac:dyDescent="0.3">
      <c r="B229" s="81" t="s">
        <v>27</v>
      </c>
      <c r="C229" s="81"/>
      <c r="D229" s="81"/>
      <c r="E229" s="81"/>
      <c r="F229" s="81"/>
      <c r="G229" s="81"/>
      <c r="H229" s="81"/>
      <c r="I229" s="81"/>
      <c r="J229" s="81"/>
      <c r="K229" s="81"/>
      <c r="L229" s="81"/>
      <c r="M229" s="81"/>
      <c r="N229" s="81"/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1"/>
      <c r="Z229" s="81"/>
      <c r="AA229" s="81"/>
      <c r="AB229" s="81"/>
      <c r="AC229" s="81"/>
      <c r="AD229" s="81"/>
      <c r="AE229" s="81"/>
      <c r="AF229" s="81"/>
      <c r="AG229" s="81"/>
      <c r="AH229" s="81"/>
      <c r="AI229" s="81"/>
      <c r="AJ229" s="81"/>
      <c r="AK229" s="81"/>
      <c r="AL229" s="81"/>
      <c r="AM229" s="81"/>
      <c r="AN229" s="89" t="s">
        <v>69</v>
      </c>
      <c r="AO229" s="89"/>
      <c r="AP229" s="89"/>
      <c r="AQ229" s="89"/>
      <c r="AR229" s="89"/>
      <c r="AS229" s="89"/>
      <c r="AT229" s="89"/>
      <c r="AU229" s="89"/>
      <c r="AV229" s="89"/>
      <c r="AW229" s="89"/>
      <c r="AX229" s="75" t="s">
        <v>88</v>
      </c>
      <c r="AY229" s="76"/>
      <c r="AZ229" s="76"/>
      <c r="BA229" s="76"/>
      <c r="BB229" s="76"/>
      <c r="BC229" s="76"/>
      <c r="BD229" s="76"/>
      <c r="BE229" s="76"/>
      <c r="BF229" s="76"/>
      <c r="BG229" s="76"/>
      <c r="BH229" s="76"/>
      <c r="BI229" s="77"/>
      <c r="BJ229" s="90">
        <f>SUM(BJ230:BW230)</f>
        <v>14430</v>
      </c>
      <c r="BK229" s="90"/>
      <c r="BL229" s="90"/>
      <c r="BM229" s="90"/>
      <c r="BN229" s="90"/>
      <c r="BO229" s="90"/>
      <c r="BP229" s="90"/>
      <c r="BQ229" s="90"/>
      <c r="BR229" s="90"/>
      <c r="BS229" s="90"/>
      <c r="BT229" s="90"/>
      <c r="BU229" s="90"/>
      <c r="BV229" s="90"/>
      <c r="BW229" s="90"/>
      <c r="BX229" s="90">
        <f>SUM(BX230:CI230)</f>
        <v>21848.89</v>
      </c>
      <c r="BY229" s="90"/>
      <c r="BZ229" s="90"/>
      <c r="CA229" s="90"/>
      <c r="CB229" s="90"/>
      <c r="CC229" s="90"/>
      <c r="CD229" s="90"/>
      <c r="CE229" s="90"/>
      <c r="CF229" s="90"/>
      <c r="CG229" s="90"/>
      <c r="CH229" s="90"/>
      <c r="CI229" s="90"/>
      <c r="CJ229" s="91">
        <f>BX229/BJ229</f>
        <v>1.5141295911295911</v>
      </c>
      <c r="CK229" s="91"/>
      <c r="CL229" s="91"/>
      <c r="CM229" s="91"/>
      <c r="CN229" s="91"/>
      <c r="CO229" s="91"/>
      <c r="CP229" s="91"/>
      <c r="CQ229" s="91"/>
      <c r="CR229" s="91"/>
      <c r="CS229" s="91"/>
      <c r="CT229" s="91"/>
      <c r="CU229" s="92"/>
      <c r="CV229" s="92"/>
      <c r="CW229" s="92"/>
      <c r="CX229" s="92"/>
      <c r="CY229" s="92"/>
      <c r="CZ229" s="92"/>
      <c r="DA229" s="92"/>
      <c r="DB229" s="92"/>
      <c r="DC229" s="92"/>
      <c r="DD229" s="92"/>
      <c r="DE229" s="92"/>
      <c r="DF229" s="92"/>
      <c r="DG229" s="92"/>
      <c r="DH229" s="92"/>
      <c r="DI229" s="92"/>
      <c r="DJ229" s="92"/>
      <c r="DK229" s="90">
        <f>SUM(DK230:DX230)</f>
        <v>55237</v>
      </c>
      <c r="DL229" s="89"/>
      <c r="DM229" s="89"/>
      <c r="DN229" s="89"/>
      <c r="DO229" s="89"/>
      <c r="DP229" s="89"/>
      <c r="DQ229" s="89"/>
      <c r="DR229" s="89"/>
      <c r="DS229" s="89"/>
      <c r="DT229" s="89"/>
      <c r="DU229" s="89"/>
      <c r="DV229" s="89"/>
      <c r="DW229" s="89"/>
      <c r="DX229" s="89"/>
      <c r="DY229" s="90">
        <f>SUM(DY230:EJ230)</f>
        <v>78532.740000000005</v>
      </c>
      <c r="DZ229" s="89"/>
      <c r="EA229" s="89"/>
      <c r="EB229" s="89"/>
      <c r="EC229" s="89"/>
      <c r="ED229" s="89"/>
      <c r="EE229" s="89"/>
      <c r="EF229" s="89"/>
      <c r="EG229" s="89"/>
      <c r="EH229" s="89"/>
      <c r="EI229" s="89"/>
      <c r="EJ229" s="89"/>
      <c r="EK229" s="91">
        <f>DY229/DK229</f>
        <v>1.4217415862555896</v>
      </c>
      <c r="EL229" s="91"/>
      <c r="EM229" s="91"/>
      <c r="EN229" s="91"/>
      <c r="EO229" s="91"/>
      <c r="EP229" s="91"/>
      <c r="EQ229" s="91"/>
      <c r="ER229" s="91"/>
      <c r="ES229" s="91"/>
      <c r="ET229" s="91"/>
      <c r="EU229" s="91"/>
      <c r="EV229" s="92"/>
      <c r="EW229" s="92"/>
      <c r="EX229" s="92"/>
      <c r="EY229" s="92"/>
      <c r="EZ229" s="92"/>
      <c r="FA229" s="92"/>
      <c r="FB229" s="92"/>
      <c r="FC229" s="92"/>
      <c r="FD229" s="92"/>
      <c r="FE229" s="92"/>
      <c r="FF229" s="92"/>
      <c r="FG229" s="92"/>
      <c r="FH229" s="92"/>
      <c r="FI229" s="92"/>
      <c r="FJ229" s="92"/>
      <c r="FK229" s="92"/>
      <c r="FL229" s="89"/>
      <c r="FM229" s="89"/>
      <c r="FN229" s="89"/>
      <c r="FO229" s="89"/>
      <c r="FP229" s="89"/>
      <c r="FQ229" s="89"/>
      <c r="FR229" s="89"/>
      <c r="FS229" s="89"/>
      <c r="FT229" s="89"/>
      <c r="FU229" s="89"/>
      <c r="FV229" s="89"/>
      <c r="FW229" s="89"/>
      <c r="FX229" s="89"/>
      <c r="FY229" s="89"/>
      <c r="FZ229" s="89"/>
      <c r="GA229" s="89"/>
      <c r="GB229" s="8"/>
      <c r="GC229" s="8"/>
      <c r="GD229" s="8"/>
      <c r="GE229" s="8"/>
      <c r="GF229" s="8"/>
    </row>
    <row r="230" spans="2:188" ht="15" customHeight="1" x14ac:dyDescent="0.3">
      <c r="B230" s="93"/>
      <c r="C230" s="93"/>
      <c r="D230" s="93"/>
      <c r="E230" s="93"/>
      <c r="F230" s="93"/>
      <c r="G230" s="93"/>
      <c r="H230" s="93"/>
      <c r="I230" s="93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93"/>
      <c r="AK230" s="93"/>
      <c r="AL230" s="93"/>
      <c r="AM230" s="93"/>
      <c r="AN230" s="35" t="s">
        <v>73</v>
      </c>
      <c r="AO230" s="35"/>
      <c r="AP230" s="35"/>
      <c r="AQ230" s="35"/>
      <c r="AR230" s="35"/>
      <c r="AS230" s="35"/>
      <c r="AT230" s="35"/>
      <c r="AU230" s="35"/>
      <c r="AV230" s="35"/>
      <c r="AW230" s="35"/>
      <c r="AX230" s="75" t="s">
        <v>88</v>
      </c>
      <c r="AY230" s="76"/>
      <c r="AZ230" s="76"/>
      <c r="BA230" s="76"/>
      <c r="BB230" s="76"/>
      <c r="BC230" s="76"/>
      <c r="BD230" s="76"/>
      <c r="BE230" s="76"/>
      <c r="BF230" s="76"/>
      <c r="BG230" s="76"/>
      <c r="BH230" s="76"/>
      <c r="BI230" s="77"/>
      <c r="BJ230" s="38">
        <v>14430</v>
      </c>
      <c r="BK230" s="38"/>
      <c r="BL230" s="38"/>
      <c r="BM230" s="38"/>
      <c r="BN230" s="38"/>
      <c r="BO230" s="38"/>
      <c r="BP230" s="38"/>
      <c r="BQ230" s="38"/>
      <c r="BR230" s="38"/>
      <c r="BS230" s="38"/>
      <c r="BT230" s="38"/>
      <c r="BU230" s="38"/>
      <c r="BV230" s="38"/>
      <c r="BW230" s="38"/>
      <c r="BX230" s="38">
        <v>21848.89</v>
      </c>
      <c r="BY230" s="38"/>
      <c r="BZ230" s="38"/>
      <c r="CA230" s="38"/>
      <c r="CB230" s="38"/>
      <c r="CC230" s="38"/>
      <c r="CD230" s="38"/>
      <c r="CE230" s="38"/>
      <c r="CF230" s="38"/>
      <c r="CG230" s="38"/>
      <c r="CH230" s="38"/>
      <c r="CI230" s="38"/>
      <c r="CJ230" s="91">
        <f>BX230/BJ230</f>
        <v>1.5141295911295911</v>
      </c>
      <c r="CK230" s="91"/>
      <c r="CL230" s="91"/>
      <c r="CM230" s="91"/>
      <c r="CN230" s="91"/>
      <c r="CO230" s="91"/>
      <c r="CP230" s="91"/>
      <c r="CQ230" s="91"/>
      <c r="CR230" s="91"/>
      <c r="CS230" s="91"/>
      <c r="CT230" s="91"/>
      <c r="CU230" s="40">
        <v>100</v>
      </c>
      <c r="CV230" s="40"/>
      <c r="CW230" s="40"/>
      <c r="CX230" s="40"/>
      <c r="CY230" s="40"/>
      <c r="CZ230" s="40"/>
      <c r="DA230" s="40"/>
      <c r="DB230" s="40"/>
      <c r="DC230" s="40"/>
      <c r="DD230" s="40"/>
      <c r="DE230" s="40"/>
      <c r="DF230" s="40"/>
      <c r="DG230" s="40"/>
      <c r="DH230" s="40"/>
      <c r="DI230" s="40"/>
      <c r="DJ230" s="40"/>
      <c r="DK230" s="38">
        <v>55237</v>
      </c>
      <c r="DL230" s="35"/>
      <c r="DM230" s="35"/>
      <c r="DN230" s="35"/>
      <c r="DO230" s="35"/>
      <c r="DP230" s="35"/>
      <c r="DQ230" s="35"/>
      <c r="DR230" s="35"/>
      <c r="DS230" s="35"/>
      <c r="DT230" s="35"/>
      <c r="DU230" s="35"/>
      <c r="DV230" s="35"/>
      <c r="DW230" s="35"/>
      <c r="DX230" s="35"/>
      <c r="DY230" s="38">
        <v>78532.740000000005</v>
      </c>
      <c r="DZ230" s="35"/>
      <c r="EA230" s="35"/>
      <c r="EB230" s="35"/>
      <c r="EC230" s="35"/>
      <c r="ED230" s="35"/>
      <c r="EE230" s="35"/>
      <c r="EF230" s="35"/>
      <c r="EG230" s="35"/>
      <c r="EH230" s="35"/>
      <c r="EI230" s="35"/>
      <c r="EJ230" s="35"/>
      <c r="EK230" s="91">
        <f>DY230/DK230</f>
        <v>1.4217415862555896</v>
      </c>
      <c r="EL230" s="91"/>
      <c r="EM230" s="91"/>
      <c r="EN230" s="91"/>
      <c r="EO230" s="91"/>
      <c r="EP230" s="91"/>
      <c r="EQ230" s="91"/>
      <c r="ER230" s="91"/>
      <c r="ES230" s="91"/>
      <c r="ET230" s="91"/>
      <c r="EU230" s="91"/>
      <c r="EV230" s="40">
        <v>100</v>
      </c>
      <c r="EW230" s="40"/>
      <c r="EX230" s="40"/>
      <c r="EY230" s="40"/>
      <c r="EZ230" s="40"/>
      <c r="FA230" s="40"/>
      <c r="FB230" s="40"/>
      <c r="FC230" s="40"/>
      <c r="FD230" s="40"/>
      <c r="FE230" s="40"/>
      <c r="FF230" s="40"/>
      <c r="FG230" s="40"/>
      <c r="FH230" s="40"/>
      <c r="FI230" s="40"/>
      <c r="FJ230" s="40"/>
      <c r="FK230" s="40"/>
      <c r="FL230" s="35"/>
      <c r="FM230" s="35"/>
      <c r="FN230" s="35"/>
      <c r="FO230" s="35"/>
      <c r="FP230" s="35"/>
      <c r="FQ230" s="35"/>
      <c r="FR230" s="35"/>
      <c r="FS230" s="35"/>
      <c r="FT230" s="35"/>
      <c r="FU230" s="35"/>
      <c r="FV230" s="35"/>
      <c r="FW230" s="35"/>
      <c r="FX230" s="35"/>
      <c r="FY230" s="35"/>
      <c r="FZ230" s="35"/>
      <c r="GA230" s="35"/>
      <c r="GB230" s="6"/>
      <c r="GC230" s="6"/>
      <c r="GD230" s="6">
        <v>18059.150000000001</v>
      </c>
      <c r="GE230" s="6"/>
      <c r="GF230" s="6"/>
    </row>
    <row r="231" spans="2:188" ht="204" customHeight="1" x14ac:dyDescent="0.3">
      <c r="B231" s="48" t="s">
        <v>122</v>
      </c>
      <c r="C231" s="48"/>
      <c r="D231" s="48"/>
      <c r="E231" s="48"/>
      <c r="F231" s="48"/>
      <c r="G231" s="37" t="s">
        <v>58</v>
      </c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42"/>
      <c r="BK231" s="42"/>
      <c r="BL231" s="42"/>
      <c r="BM231" s="42"/>
      <c r="BN231" s="42"/>
      <c r="BO231" s="42"/>
      <c r="BP231" s="42"/>
      <c r="BQ231" s="42"/>
      <c r="BR231" s="42"/>
      <c r="BS231" s="42"/>
      <c r="BT231" s="42"/>
      <c r="BU231" s="42"/>
      <c r="BV231" s="42"/>
      <c r="BW231" s="42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40">
        <v>100</v>
      </c>
      <c r="CV231" s="40"/>
      <c r="CW231" s="40"/>
      <c r="CX231" s="40"/>
      <c r="CY231" s="40"/>
      <c r="CZ231" s="40"/>
      <c r="DA231" s="40"/>
      <c r="DB231" s="40"/>
      <c r="DC231" s="40"/>
      <c r="DD231" s="40"/>
      <c r="DE231" s="40"/>
      <c r="DF231" s="40"/>
      <c r="DG231" s="40"/>
      <c r="DH231" s="40"/>
      <c r="DI231" s="40"/>
      <c r="DJ231" s="40"/>
      <c r="DK231" s="35"/>
      <c r="DL231" s="35"/>
      <c r="DM231" s="35"/>
      <c r="DN231" s="35"/>
      <c r="DO231" s="35"/>
      <c r="DP231" s="35"/>
      <c r="DQ231" s="35"/>
      <c r="DR231" s="35"/>
      <c r="DS231" s="35"/>
      <c r="DT231" s="35"/>
      <c r="DU231" s="35"/>
      <c r="DV231" s="35"/>
      <c r="DW231" s="35"/>
      <c r="DX231" s="35"/>
      <c r="DY231" s="35"/>
      <c r="DZ231" s="35"/>
      <c r="EA231" s="35"/>
      <c r="EB231" s="35"/>
      <c r="EC231" s="35"/>
      <c r="ED231" s="35"/>
      <c r="EE231" s="35"/>
      <c r="EF231" s="35"/>
      <c r="EG231" s="35"/>
      <c r="EH231" s="35"/>
      <c r="EI231" s="35"/>
      <c r="EJ231" s="35"/>
      <c r="EK231" s="35"/>
      <c r="EL231" s="35"/>
      <c r="EM231" s="35"/>
      <c r="EN231" s="35"/>
      <c r="EO231" s="35"/>
      <c r="EP231" s="35"/>
      <c r="EQ231" s="35"/>
      <c r="ER231" s="35"/>
      <c r="ES231" s="35"/>
      <c r="ET231" s="35"/>
      <c r="EU231" s="35"/>
      <c r="EV231" s="40">
        <v>100</v>
      </c>
      <c r="EW231" s="40"/>
      <c r="EX231" s="40"/>
      <c r="EY231" s="40"/>
      <c r="EZ231" s="40"/>
      <c r="FA231" s="40"/>
      <c r="FB231" s="40"/>
      <c r="FC231" s="40"/>
      <c r="FD231" s="40"/>
      <c r="FE231" s="40"/>
      <c r="FF231" s="40"/>
      <c r="FG231" s="40"/>
      <c r="FH231" s="40"/>
      <c r="FI231" s="40"/>
      <c r="FJ231" s="40"/>
      <c r="FK231" s="40"/>
      <c r="FL231" s="47"/>
      <c r="FM231" s="47"/>
      <c r="FN231" s="47"/>
      <c r="FO231" s="47"/>
      <c r="FP231" s="47"/>
      <c r="FQ231" s="47"/>
      <c r="FR231" s="47"/>
      <c r="FS231" s="47"/>
      <c r="FT231" s="47"/>
      <c r="FU231" s="47"/>
      <c r="FV231" s="47"/>
      <c r="FW231" s="47"/>
      <c r="FX231" s="47"/>
      <c r="FY231" s="47"/>
      <c r="FZ231" s="47"/>
      <c r="GA231" s="47"/>
      <c r="GB231" s="6"/>
      <c r="GC231" s="6"/>
      <c r="GD231" s="6"/>
      <c r="GE231" s="6"/>
      <c r="GF231" s="6"/>
    </row>
    <row r="232" spans="2:188" ht="58.5" customHeight="1" x14ac:dyDescent="0.3">
      <c r="B232" s="42" t="s">
        <v>18</v>
      </c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  <c r="AM232" s="42"/>
      <c r="AN232" s="35" t="s">
        <v>19</v>
      </c>
      <c r="AO232" s="35"/>
      <c r="AP232" s="35"/>
      <c r="AQ232" s="35"/>
      <c r="AR232" s="35"/>
      <c r="AS232" s="35"/>
      <c r="AT232" s="35"/>
      <c r="AU232" s="35"/>
      <c r="AV232" s="35"/>
      <c r="AW232" s="35"/>
      <c r="AX232" s="35" t="s">
        <v>92</v>
      </c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42" t="s">
        <v>85</v>
      </c>
      <c r="BK232" s="42"/>
      <c r="BL232" s="42"/>
      <c r="BM232" s="42"/>
      <c r="BN232" s="42"/>
      <c r="BO232" s="42"/>
      <c r="BP232" s="42"/>
      <c r="BQ232" s="42"/>
      <c r="BR232" s="42"/>
      <c r="BS232" s="42"/>
      <c r="BT232" s="42"/>
      <c r="BU232" s="42"/>
      <c r="BV232" s="42"/>
      <c r="BW232" s="42"/>
      <c r="BX232" s="35"/>
      <c r="BY232" s="35"/>
      <c r="BZ232" s="35"/>
      <c r="CA232" s="35"/>
      <c r="CB232" s="35"/>
      <c r="CC232" s="35"/>
      <c r="CD232" s="35"/>
      <c r="CE232" s="35"/>
      <c r="CF232" s="35"/>
      <c r="CG232" s="35"/>
      <c r="CH232" s="35"/>
      <c r="CI232" s="35"/>
      <c r="CJ232" s="46"/>
      <c r="CK232" s="46"/>
      <c r="CL232" s="46"/>
      <c r="CM232" s="46"/>
      <c r="CN232" s="46"/>
      <c r="CO232" s="46"/>
      <c r="CP232" s="46"/>
      <c r="CQ232" s="46"/>
      <c r="CR232" s="46"/>
      <c r="CS232" s="46"/>
      <c r="CT232" s="46"/>
      <c r="CU232" s="40"/>
      <c r="CV232" s="40"/>
      <c r="CW232" s="40"/>
      <c r="CX232" s="40"/>
      <c r="CY232" s="40"/>
      <c r="CZ232" s="40"/>
      <c r="DA232" s="40"/>
      <c r="DB232" s="40"/>
      <c r="DC232" s="40"/>
      <c r="DD232" s="40"/>
      <c r="DE232" s="40"/>
      <c r="DF232" s="40"/>
      <c r="DG232" s="40"/>
      <c r="DH232" s="40"/>
      <c r="DI232" s="40"/>
      <c r="DJ232" s="40"/>
      <c r="DK232" s="35"/>
      <c r="DL232" s="35"/>
      <c r="DM232" s="35"/>
      <c r="DN232" s="35"/>
      <c r="DO232" s="35"/>
      <c r="DP232" s="35"/>
      <c r="DQ232" s="35"/>
      <c r="DR232" s="35"/>
      <c r="DS232" s="35"/>
      <c r="DT232" s="35"/>
      <c r="DU232" s="35"/>
      <c r="DV232" s="35"/>
      <c r="DW232" s="35"/>
      <c r="DX232" s="35"/>
      <c r="DY232" s="35"/>
      <c r="DZ232" s="35"/>
      <c r="EA232" s="35"/>
      <c r="EB232" s="35"/>
      <c r="EC232" s="35"/>
      <c r="ED232" s="35"/>
      <c r="EE232" s="35"/>
      <c r="EF232" s="35"/>
      <c r="EG232" s="35"/>
      <c r="EH232" s="35"/>
      <c r="EI232" s="35"/>
      <c r="EJ232" s="35"/>
      <c r="EK232" s="46"/>
      <c r="EL232" s="46"/>
      <c r="EM232" s="46"/>
      <c r="EN232" s="46"/>
      <c r="EO232" s="46"/>
      <c r="EP232" s="46"/>
      <c r="EQ232" s="46"/>
      <c r="ER232" s="46"/>
      <c r="ES232" s="46"/>
      <c r="ET232" s="46"/>
      <c r="EU232" s="46"/>
      <c r="EV232" s="40"/>
      <c r="EW232" s="40"/>
      <c r="EX232" s="40"/>
      <c r="EY232" s="40"/>
      <c r="EZ232" s="40"/>
      <c r="FA232" s="40"/>
      <c r="FB232" s="40"/>
      <c r="FC232" s="40"/>
      <c r="FD232" s="40"/>
      <c r="FE232" s="40"/>
      <c r="FF232" s="40"/>
      <c r="FG232" s="40"/>
      <c r="FH232" s="40"/>
      <c r="FI232" s="40"/>
      <c r="FJ232" s="40"/>
      <c r="FK232" s="40"/>
      <c r="FL232" s="35"/>
      <c r="FM232" s="35"/>
      <c r="FN232" s="35"/>
      <c r="FO232" s="35"/>
      <c r="FP232" s="35"/>
      <c r="FQ232" s="35"/>
      <c r="FR232" s="35"/>
      <c r="FS232" s="35"/>
      <c r="FT232" s="35"/>
      <c r="FU232" s="35"/>
      <c r="FV232" s="35"/>
      <c r="FW232" s="35"/>
      <c r="FX232" s="35"/>
      <c r="FY232" s="35"/>
      <c r="FZ232" s="35"/>
      <c r="GA232" s="35"/>
      <c r="GB232" s="6"/>
      <c r="GC232" s="6"/>
      <c r="GD232" s="6"/>
      <c r="GE232" s="6"/>
      <c r="GF232" s="6"/>
    </row>
    <row r="233" spans="2:188" ht="15" customHeight="1" x14ac:dyDescent="0.3">
      <c r="B233" s="42" t="s">
        <v>20</v>
      </c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  <c r="AM233" s="42"/>
      <c r="AN233" s="35"/>
      <c r="AO233" s="35"/>
      <c r="AP233" s="35"/>
      <c r="AQ233" s="35"/>
      <c r="AR233" s="35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35"/>
      <c r="BL233" s="35"/>
      <c r="BM233" s="35"/>
      <c r="BN233" s="35"/>
      <c r="BO233" s="35"/>
      <c r="BP233" s="35"/>
      <c r="BQ233" s="35"/>
      <c r="BR233" s="35"/>
      <c r="BS233" s="35"/>
      <c r="BT233" s="35"/>
      <c r="BU233" s="35"/>
      <c r="BV233" s="35"/>
      <c r="BW233" s="35"/>
      <c r="BX233" s="35"/>
      <c r="BY233" s="35"/>
      <c r="BZ233" s="35"/>
      <c r="CA233" s="35"/>
      <c r="CB233" s="35"/>
      <c r="CC233" s="35"/>
      <c r="CD233" s="35"/>
      <c r="CE233" s="35"/>
      <c r="CF233" s="35"/>
      <c r="CG233" s="35"/>
      <c r="CH233" s="35"/>
      <c r="CI233" s="35"/>
      <c r="CJ233" s="35"/>
      <c r="CK233" s="35"/>
      <c r="CL233" s="35"/>
      <c r="CM233" s="35"/>
      <c r="CN233" s="35"/>
      <c r="CO233" s="35"/>
      <c r="CP233" s="35"/>
      <c r="CQ233" s="35"/>
      <c r="CR233" s="35"/>
      <c r="CS233" s="35"/>
      <c r="CT233" s="35"/>
      <c r="CU233" s="40"/>
      <c r="CV233" s="40"/>
      <c r="CW233" s="40"/>
      <c r="CX233" s="40"/>
      <c r="CY233" s="40"/>
      <c r="CZ233" s="40"/>
      <c r="DA233" s="40"/>
      <c r="DB233" s="40"/>
      <c r="DC233" s="40"/>
      <c r="DD233" s="40"/>
      <c r="DE233" s="40"/>
      <c r="DF233" s="40"/>
      <c r="DG233" s="40"/>
      <c r="DH233" s="40"/>
      <c r="DI233" s="40"/>
      <c r="DJ233" s="40"/>
      <c r="DK233" s="35"/>
      <c r="DL233" s="35"/>
      <c r="DM233" s="35"/>
      <c r="DN233" s="35"/>
      <c r="DO233" s="35"/>
      <c r="DP233" s="35"/>
      <c r="DQ233" s="35"/>
      <c r="DR233" s="35"/>
      <c r="DS233" s="35"/>
      <c r="DT233" s="35"/>
      <c r="DU233" s="35"/>
      <c r="DV233" s="35"/>
      <c r="DW233" s="35"/>
      <c r="DX233" s="35"/>
      <c r="DY233" s="35"/>
      <c r="DZ233" s="35"/>
      <c r="EA233" s="35"/>
      <c r="EB233" s="35"/>
      <c r="EC233" s="35"/>
      <c r="ED233" s="35"/>
      <c r="EE233" s="35"/>
      <c r="EF233" s="35"/>
      <c r="EG233" s="35"/>
      <c r="EH233" s="35"/>
      <c r="EI233" s="35"/>
      <c r="EJ233" s="35"/>
      <c r="EK233" s="35"/>
      <c r="EL233" s="35"/>
      <c r="EM233" s="35"/>
      <c r="EN233" s="35"/>
      <c r="EO233" s="35"/>
      <c r="EP233" s="35"/>
      <c r="EQ233" s="35"/>
      <c r="ER233" s="35"/>
      <c r="ES233" s="35"/>
      <c r="ET233" s="35"/>
      <c r="EU233" s="35"/>
      <c r="EV233" s="40"/>
      <c r="EW233" s="40"/>
      <c r="EX233" s="40"/>
      <c r="EY233" s="40"/>
      <c r="EZ233" s="40"/>
      <c r="FA233" s="40"/>
      <c r="FB233" s="40"/>
      <c r="FC233" s="40"/>
      <c r="FD233" s="40"/>
      <c r="FE233" s="40"/>
      <c r="FF233" s="40"/>
      <c r="FG233" s="40"/>
      <c r="FH233" s="40"/>
      <c r="FI233" s="40"/>
      <c r="FJ233" s="40"/>
      <c r="FK233" s="40"/>
      <c r="FL233" s="41"/>
      <c r="FM233" s="41"/>
      <c r="FN233" s="41"/>
      <c r="FO233" s="41"/>
      <c r="FP233" s="41"/>
      <c r="FQ233" s="41"/>
      <c r="FR233" s="41"/>
      <c r="FS233" s="41"/>
      <c r="FT233" s="41"/>
      <c r="FU233" s="41"/>
      <c r="FV233" s="41"/>
      <c r="FW233" s="41"/>
      <c r="FX233" s="41"/>
      <c r="FY233" s="41"/>
      <c r="FZ233" s="41"/>
      <c r="GA233" s="41"/>
      <c r="GB233" s="6"/>
      <c r="GC233" s="6"/>
      <c r="GD233" s="6"/>
      <c r="GE233" s="6"/>
      <c r="GF233" s="6"/>
    </row>
    <row r="234" spans="2:188" ht="43.5" customHeight="1" x14ac:dyDescent="0.3">
      <c r="B234" s="48" t="s">
        <v>123</v>
      </c>
      <c r="C234" s="48"/>
      <c r="D234" s="48"/>
      <c r="E234" s="48"/>
      <c r="F234" s="48"/>
      <c r="G234" s="37" t="s">
        <v>59</v>
      </c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35"/>
      <c r="BL234" s="35"/>
      <c r="BM234" s="35"/>
      <c r="BN234" s="35"/>
      <c r="BO234" s="35"/>
      <c r="BP234" s="35"/>
      <c r="BQ234" s="35"/>
      <c r="BR234" s="35"/>
      <c r="BS234" s="35"/>
      <c r="BT234" s="35"/>
      <c r="BU234" s="35"/>
      <c r="BV234" s="35"/>
      <c r="BW234" s="35"/>
      <c r="BX234" s="35"/>
      <c r="BY234" s="35"/>
      <c r="BZ234" s="35"/>
      <c r="CA234" s="35"/>
      <c r="CB234" s="35"/>
      <c r="CC234" s="35"/>
      <c r="CD234" s="35"/>
      <c r="CE234" s="35"/>
      <c r="CF234" s="35"/>
      <c r="CG234" s="35"/>
      <c r="CH234" s="35"/>
      <c r="CI234" s="35"/>
      <c r="CJ234" s="35"/>
      <c r="CK234" s="35"/>
      <c r="CL234" s="35"/>
      <c r="CM234" s="35"/>
      <c r="CN234" s="35"/>
      <c r="CO234" s="35"/>
      <c r="CP234" s="35"/>
      <c r="CQ234" s="35"/>
      <c r="CR234" s="35"/>
      <c r="CS234" s="35"/>
      <c r="CT234" s="35"/>
      <c r="CU234" s="39">
        <v>1</v>
      </c>
      <c r="CV234" s="39"/>
      <c r="CW234" s="39"/>
      <c r="CX234" s="39"/>
      <c r="CY234" s="39"/>
      <c r="CZ234" s="39"/>
      <c r="DA234" s="39"/>
      <c r="DB234" s="39"/>
      <c r="DC234" s="39"/>
      <c r="DD234" s="39"/>
      <c r="DE234" s="39"/>
      <c r="DF234" s="39"/>
      <c r="DG234" s="39"/>
      <c r="DH234" s="39"/>
      <c r="DI234" s="39"/>
      <c r="DJ234" s="39"/>
      <c r="DK234" s="39"/>
      <c r="DL234" s="39"/>
      <c r="DM234" s="39"/>
      <c r="DN234" s="39"/>
      <c r="DO234" s="39"/>
      <c r="DP234" s="39"/>
      <c r="DQ234" s="39"/>
      <c r="DR234" s="39"/>
      <c r="DS234" s="39"/>
      <c r="DT234" s="39"/>
      <c r="DU234" s="39"/>
      <c r="DV234" s="39"/>
      <c r="DW234" s="39"/>
      <c r="DX234" s="39"/>
      <c r="DY234" s="39"/>
      <c r="DZ234" s="39"/>
      <c r="EA234" s="39"/>
      <c r="EB234" s="39"/>
      <c r="EC234" s="39"/>
      <c r="ED234" s="39"/>
      <c r="EE234" s="39"/>
      <c r="EF234" s="39"/>
      <c r="EG234" s="39"/>
      <c r="EH234" s="39"/>
      <c r="EI234" s="39"/>
      <c r="EJ234" s="39"/>
      <c r="EK234" s="39"/>
      <c r="EL234" s="39"/>
      <c r="EM234" s="39"/>
      <c r="EN234" s="39"/>
      <c r="EO234" s="39"/>
      <c r="EP234" s="39"/>
      <c r="EQ234" s="39"/>
      <c r="ER234" s="39"/>
      <c r="ES234" s="39"/>
      <c r="ET234" s="39"/>
      <c r="EU234" s="39"/>
      <c r="EV234" s="39">
        <v>1</v>
      </c>
      <c r="EW234" s="39"/>
      <c r="EX234" s="39"/>
      <c r="EY234" s="39"/>
      <c r="EZ234" s="39"/>
      <c r="FA234" s="39"/>
      <c r="FB234" s="39"/>
      <c r="FC234" s="39"/>
      <c r="FD234" s="39"/>
      <c r="FE234" s="39"/>
      <c r="FF234" s="39"/>
      <c r="FG234" s="39"/>
      <c r="FH234" s="39"/>
      <c r="FI234" s="39"/>
      <c r="FJ234" s="39"/>
      <c r="FK234" s="39"/>
      <c r="FL234" s="47"/>
      <c r="FM234" s="47"/>
      <c r="FN234" s="47"/>
      <c r="FO234" s="47"/>
      <c r="FP234" s="47"/>
      <c r="FQ234" s="47"/>
      <c r="FR234" s="47"/>
      <c r="FS234" s="47"/>
      <c r="FT234" s="47"/>
      <c r="FU234" s="47"/>
      <c r="FV234" s="47"/>
      <c r="FW234" s="47"/>
      <c r="FX234" s="47"/>
      <c r="FY234" s="47"/>
      <c r="FZ234" s="47"/>
      <c r="GA234" s="47"/>
      <c r="GB234" s="6"/>
      <c r="GC234" s="6"/>
      <c r="GD234" s="6"/>
      <c r="GE234" s="6"/>
      <c r="GF234" s="6"/>
    </row>
    <row r="235" spans="2:188" ht="36.75" customHeight="1" x14ac:dyDescent="0.3">
      <c r="B235" s="42" t="s">
        <v>18</v>
      </c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82" t="s">
        <v>79</v>
      </c>
      <c r="AO235" s="82"/>
      <c r="AP235" s="82"/>
      <c r="AQ235" s="82"/>
      <c r="AR235" s="82"/>
      <c r="AS235" s="82"/>
      <c r="AT235" s="82"/>
      <c r="AU235" s="82"/>
      <c r="AV235" s="82"/>
      <c r="AW235" s="82"/>
      <c r="AX235" s="75" t="s">
        <v>88</v>
      </c>
      <c r="AY235" s="76"/>
      <c r="AZ235" s="76"/>
      <c r="BA235" s="76"/>
      <c r="BB235" s="76"/>
      <c r="BC235" s="76"/>
      <c r="BD235" s="76"/>
      <c r="BE235" s="76"/>
      <c r="BF235" s="76"/>
      <c r="BG235" s="76"/>
      <c r="BH235" s="76"/>
      <c r="BI235" s="77"/>
      <c r="BJ235" s="40">
        <v>110133.4</v>
      </c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 t="s">
        <v>124</v>
      </c>
      <c r="BY235" s="40"/>
      <c r="BZ235" s="40"/>
      <c r="CA235" s="40"/>
      <c r="CB235" s="40"/>
      <c r="CC235" s="40"/>
      <c r="CD235" s="40"/>
      <c r="CE235" s="40"/>
      <c r="CF235" s="40"/>
      <c r="CG235" s="40"/>
      <c r="CH235" s="40"/>
      <c r="CI235" s="40"/>
      <c r="CJ235" s="46">
        <v>1</v>
      </c>
      <c r="CK235" s="46"/>
      <c r="CL235" s="46"/>
      <c r="CM235" s="46"/>
      <c r="CN235" s="46"/>
      <c r="CO235" s="46"/>
      <c r="CP235" s="46"/>
      <c r="CQ235" s="46"/>
      <c r="CR235" s="46"/>
      <c r="CS235" s="46"/>
      <c r="CT235" s="46"/>
      <c r="CU235" s="40"/>
      <c r="CV235" s="40"/>
      <c r="CW235" s="40"/>
      <c r="CX235" s="40"/>
      <c r="CY235" s="40"/>
      <c r="CZ235" s="40"/>
      <c r="DA235" s="40"/>
      <c r="DB235" s="40"/>
      <c r="DC235" s="40"/>
      <c r="DD235" s="40"/>
      <c r="DE235" s="40"/>
      <c r="DF235" s="40"/>
      <c r="DG235" s="40"/>
      <c r="DH235" s="40"/>
      <c r="DI235" s="40"/>
      <c r="DJ235" s="40"/>
      <c r="DK235" s="40">
        <v>1813652.4</v>
      </c>
      <c r="DL235" s="40"/>
      <c r="DM235" s="40"/>
      <c r="DN235" s="40"/>
      <c r="DO235" s="40"/>
      <c r="DP235" s="40"/>
      <c r="DQ235" s="40"/>
      <c r="DR235" s="40"/>
      <c r="DS235" s="40"/>
      <c r="DT235" s="40"/>
      <c r="DU235" s="40"/>
      <c r="DV235" s="40"/>
      <c r="DW235" s="40"/>
      <c r="DX235" s="40"/>
      <c r="DY235" s="38">
        <f>DY237</f>
        <v>1012440.15</v>
      </c>
      <c r="DZ235" s="35"/>
      <c r="EA235" s="35"/>
      <c r="EB235" s="35"/>
      <c r="EC235" s="35"/>
      <c r="ED235" s="35"/>
      <c r="EE235" s="35"/>
      <c r="EF235" s="35"/>
      <c r="EG235" s="35"/>
      <c r="EH235" s="35"/>
      <c r="EI235" s="35"/>
      <c r="EJ235" s="35"/>
      <c r="EK235" s="46">
        <f>DY235/DK235</f>
        <v>0.55823274073907436</v>
      </c>
      <c r="EL235" s="46"/>
      <c r="EM235" s="46"/>
      <c r="EN235" s="46"/>
      <c r="EO235" s="46"/>
      <c r="EP235" s="46"/>
      <c r="EQ235" s="46"/>
      <c r="ER235" s="46"/>
      <c r="ES235" s="46"/>
      <c r="ET235" s="46"/>
      <c r="EU235" s="46"/>
      <c r="EV235" s="40"/>
      <c r="EW235" s="40"/>
      <c r="EX235" s="40"/>
      <c r="EY235" s="40"/>
      <c r="EZ235" s="40"/>
      <c r="FA235" s="40"/>
      <c r="FB235" s="40"/>
      <c r="FC235" s="40"/>
      <c r="FD235" s="40"/>
      <c r="FE235" s="40"/>
      <c r="FF235" s="40"/>
      <c r="FG235" s="40"/>
      <c r="FH235" s="40"/>
      <c r="FI235" s="40"/>
      <c r="FJ235" s="40"/>
      <c r="FK235" s="40"/>
      <c r="FL235" s="35"/>
      <c r="FM235" s="35"/>
      <c r="FN235" s="35"/>
      <c r="FO235" s="35"/>
      <c r="FP235" s="35"/>
      <c r="FQ235" s="35"/>
      <c r="FR235" s="35"/>
      <c r="FS235" s="35"/>
      <c r="FT235" s="35"/>
      <c r="FU235" s="35"/>
      <c r="FV235" s="35"/>
      <c r="FW235" s="35"/>
      <c r="FX235" s="35"/>
      <c r="FY235" s="35"/>
      <c r="FZ235" s="35"/>
      <c r="GA235" s="35"/>
      <c r="GB235" s="6"/>
      <c r="GC235" s="6"/>
      <c r="GD235" s="6"/>
      <c r="GE235" s="6"/>
      <c r="GF235" s="6"/>
    </row>
    <row r="236" spans="2:188" ht="15" customHeight="1" x14ac:dyDescent="0.3">
      <c r="B236" s="42" t="s">
        <v>20</v>
      </c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F236" s="42"/>
      <c r="AG236" s="42"/>
      <c r="AH236" s="42"/>
      <c r="AI236" s="42"/>
      <c r="AJ236" s="42"/>
      <c r="AK236" s="42"/>
      <c r="AL236" s="42"/>
      <c r="AM236" s="42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35"/>
      <c r="BL236" s="35"/>
      <c r="BM236" s="35"/>
      <c r="BN236" s="35"/>
      <c r="BO236" s="35"/>
      <c r="BP236" s="35"/>
      <c r="BQ236" s="35"/>
      <c r="BR236" s="35"/>
      <c r="BS236" s="35"/>
      <c r="BT236" s="35"/>
      <c r="BU236" s="35"/>
      <c r="BV236" s="35"/>
      <c r="BW236" s="35"/>
      <c r="BX236" s="40"/>
      <c r="BY236" s="40"/>
      <c r="BZ236" s="40"/>
      <c r="CA236" s="40"/>
      <c r="CB236" s="40"/>
      <c r="CC236" s="40"/>
      <c r="CD236" s="40"/>
      <c r="CE236" s="40"/>
      <c r="CF236" s="40"/>
      <c r="CG236" s="40"/>
      <c r="CH236" s="40"/>
      <c r="CI236" s="40"/>
      <c r="CJ236" s="46"/>
      <c r="CK236" s="46"/>
      <c r="CL236" s="46"/>
      <c r="CM236" s="46"/>
      <c r="CN236" s="46"/>
      <c r="CO236" s="46"/>
      <c r="CP236" s="46"/>
      <c r="CQ236" s="46"/>
      <c r="CR236" s="46"/>
      <c r="CS236" s="46"/>
      <c r="CT236" s="46"/>
      <c r="CU236" s="40"/>
      <c r="CV236" s="40"/>
      <c r="CW236" s="40"/>
      <c r="CX236" s="40"/>
      <c r="CY236" s="40"/>
      <c r="CZ236" s="40"/>
      <c r="DA236" s="40"/>
      <c r="DB236" s="40"/>
      <c r="DC236" s="40"/>
      <c r="DD236" s="40"/>
      <c r="DE236" s="40"/>
      <c r="DF236" s="40"/>
      <c r="DG236" s="40"/>
      <c r="DH236" s="40"/>
      <c r="DI236" s="40"/>
      <c r="DJ236" s="40"/>
      <c r="DK236" s="40"/>
      <c r="DL236" s="40"/>
      <c r="DM236" s="40"/>
      <c r="DN236" s="40"/>
      <c r="DO236" s="40"/>
      <c r="DP236" s="40"/>
      <c r="DQ236" s="40"/>
      <c r="DR236" s="40"/>
      <c r="DS236" s="40"/>
      <c r="DT236" s="40"/>
      <c r="DU236" s="40"/>
      <c r="DV236" s="40"/>
      <c r="DW236" s="40"/>
      <c r="DX236" s="40"/>
      <c r="DY236" s="35"/>
      <c r="DZ236" s="35"/>
      <c r="EA236" s="35"/>
      <c r="EB236" s="35"/>
      <c r="EC236" s="35"/>
      <c r="ED236" s="35"/>
      <c r="EE236" s="35"/>
      <c r="EF236" s="35"/>
      <c r="EG236" s="35"/>
      <c r="EH236" s="35"/>
      <c r="EI236" s="35"/>
      <c r="EJ236" s="35"/>
      <c r="EK236" s="46"/>
      <c r="EL236" s="46"/>
      <c r="EM236" s="46"/>
      <c r="EN236" s="46"/>
      <c r="EO236" s="46"/>
      <c r="EP236" s="46"/>
      <c r="EQ236" s="46"/>
      <c r="ER236" s="46"/>
      <c r="ES236" s="46"/>
      <c r="ET236" s="46"/>
      <c r="EU236" s="46"/>
      <c r="EV236" s="40"/>
      <c r="EW236" s="40"/>
      <c r="EX236" s="40"/>
      <c r="EY236" s="40"/>
      <c r="EZ236" s="40"/>
      <c r="FA236" s="40"/>
      <c r="FB236" s="40"/>
      <c r="FC236" s="40"/>
      <c r="FD236" s="40"/>
      <c r="FE236" s="40"/>
      <c r="FF236" s="40"/>
      <c r="FG236" s="40"/>
      <c r="FH236" s="40"/>
      <c r="FI236" s="40"/>
      <c r="FJ236" s="40"/>
      <c r="FK236" s="40"/>
      <c r="FL236" s="41"/>
      <c r="FM236" s="41"/>
      <c r="FN236" s="41"/>
      <c r="FO236" s="41"/>
      <c r="FP236" s="41"/>
      <c r="FQ236" s="41"/>
      <c r="FR236" s="41"/>
      <c r="FS236" s="41"/>
      <c r="FT236" s="41"/>
      <c r="FU236" s="41"/>
      <c r="FV236" s="41"/>
      <c r="FW236" s="41"/>
      <c r="FX236" s="41"/>
      <c r="FY236" s="41"/>
      <c r="FZ236" s="41"/>
      <c r="GA236" s="41"/>
      <c r="GB236" s="6"/>
      <c r="GC236" s="6"/>
      <c r="GD236" s="6"/>
      <c r="GE236" s="6"/>
      <c r="GF236" s="6"/>
    </row>
    <row r="237" spans="2:188" s="11" customFormat="1" ht="26.25" customHeight="1" x14ac:dyDescent="0.3">
      <c r="B237" s="81" t="s">
        <v>91</v>
      </c>
      <c r="C237" s="81"/>
      <c r="D237" s="81"/>
      <c r="E237" s="81"/>
      <c r="F237" s="81"/>
      <c r="G237" s="81"/>
      <c r="H237" s="81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  <c r="AA237" s="81"/>
      <c r="AB237" s="81"/>
      <c r="AC237" s="81"/>
      <c r="AD237" s="81"/>
      <c r="AE237" s="81"/>
      <c r="AF237" s="81"/>
      <c r="AG237" s="81"/>
      <c r="AH237" s="81"/>
      <c r="AI237" s="81"/>
      <c r="AJ237" s="81"/>
      <c r="AK237" s="81"/>
      <c r="AL237" s="81"/>
      <c r="AM237" s="81"/>
      <c r="AN237" s="82" t="s">
        <v>79</v>
      </c>
      <c r="AO237" s="82"/>
      <c r="AP237" s="82"/>
      <c r="AQ237" s="82"/>
      <c r="AR237" s="82"/>
      <c r="AS237" s="82"/>
      <c r="AT237" s="82"/>
      <c r="AU237" s="82"/>
      <c r="AV237" s="82"/>
      <c r="AW237" s="82"/>
      <c r="AX237" s="75" t="s">
        <v>88</v>
      </c>
      <c r="AY237" s="76"/>
      <c r="AZ237" s="76"/>
      <c r="BA237" s="76"/>
      <c r="BB237" s="76"/>
      <c r="BC237" s="76"/>
      <c r="BD237" s="76"/>
      <c r="BE237" s="76"/>
      <c r="BF237" s="76"/>
      <c r="BG237" s="76"/>
      <c r="BH237" s="76"/>
      <c r="BI237" s="77"/>
      <c r="BJ237" s="87">
        <v>110133.4</v>
      </c>
      <c r="BK237" s="87"/>
      <c r="BL237" s="87"/>
      <c r="BM237" s="87"/>
      <c r="BN237" s="87"/>
      <c r="BO237" s="87"/>
      <c r="BP237" s="87"/>
      <c r="BQ237" s="87"/>
      <c r="BR237" s="87"/>
      <c r="BS237" s="87"/>
      <c r="BT237" s="87"/>
      <c r="BU237" s="87"/>
      <c r="BV237" s="87"/>
      <c r="BW237" s="87"/>
      <c r="BX237" s="127">
        <v>110133.38</v>
      </c>
      <c r="BY237" s="128"/>
      <c r="BZ237" s="128"/>
      <c r="CA237" s="128"/>
      <c r="CB237" s="128"/>
      <c r="CC237" s="128"/>
      <c r="CD237" s="128"/>
      <c r="CE237" s="128"/>
      <c r="CF237" s="128"/>
      <c r="CG237" s="128"/>
      <c r="CH237" s="128"/>
      <c r="CI237" s="129"/>
      <c r="CJ237" s="46">
        <f>BX237/BJ237</f>
        <v>0.9999998184020471</v>
      </c>
      <c r="CK237" s="46"/>
      <c r="CL237" s="46"/>
      <c r="CM237" s="46"/>
      <c r="CN237" s="46"/>
      <c r="CO237" s="46"/>
      <c r="CP237" s="46"/>
      <c r="CQ237" s="46"/>
      <c r="CR237" s="46"/>
      <c r="CS237" s="46"/>
      <c r="CT237" s="46"/>
      <c r="CU237" s="87"/>
      <c r="CV237" s="87"/>
      <c r="CW237" s="87"/>
      <c r="CX237" s="87"/>
      <c r="CY237" s="87"/>
      <c r="CZ237" s="87"/>
      <c r="DA237" s="87"/>
      <c r="DB237" s="87"/>
      <c r="DC237" s="87"/>
      <c r="DD237" s="87"/>
      <c r="DE237" s="87"/>
      <c r="DF237" s="87"/>
      <c r="DG237" s="87"/>
      <c r="DH237" s="87"/>
      <c r="DI237" s="87"/>
      <c r="DJ237" s="87"/>
      <c r="DK237" s="87">
        <v>1813652.4</v>
      </c>
      <c r="DL237" s="87"/>
      <c r="DM237" s="87"/>
      <c r="DN237" s="87"/>
      <c r="DO237" s="87"/>
      <c r="DP237" s="87"/>
      <c r="DQ237" s="87"/>
      <c r="DR237" s="87"/>
      <c r="DS237" s="87"/>
      <c r="DT237" s="87"/>
      <c r="DU237" s="87"/>
      <c r="DV237" s="87"/>
      <c r="DW237" s="87"/>
      <c r="DX237" s="87"/>
      <c r="DY237" s="134">
        <v>1012440.15</v>
      </c>
      <c r="DZ237" s="135"/>
      <c r="EA237" s="135"/>
      <c r="EB237" s="135"/>
      <c r="EC237" s="135"/>
      <c r="ED237" s="135"/>
      <c r="EE237" s="135"/>
      <c r="EF237" s="135"/>
      <c r="EG237" s="135"/>
      <c r="EH237" s="135"/>
      <c r="EI237" s="135"/>
      <c r="EJ237" s="136"/>
      <c r="EK237" s="46">
        <f>DY237/DK237</f>
        <v>0.55823274073907436</v>
      </c>
      <c r="EL237" s="46"/>
      <c r="EM237" s="46"/>
      <c r="EN237" s="46"/>
      <c r="EO237" s="46"/>
      <c r="EP237" s="46"/>
      <c r="EQ237" s="46"/>
      <c r="ER237" s="46"/>
      <c r="ES237" s="46"/>
      <c r="ET237" s="46"/>
      <c r="EU237" s="46"/>
      <c r="EV237" s="87"/>
      <c r="EW237" s="87"/>
      <c r="EX237" s="87"/>
      <c r="EY237" s="87"/>
      <c r="EZ237" s="87"/>
      <c r="FA237" s="87"/>
      <c r="FB237" s="87"/>
      <c r="FC237" s="87"/>
      <c r="FD237" s="87"/>
      <c r="FE237" s="87"/>
      <c r="FF237" s="87"/>
      <c r="FG237" s="87"/>
      <c r="FH237" s="87"/>
      <c r="FI237" s="87"/>
      <c r="FJ237" s="87"/>
      <c r="FK237" s="87"/>
      <c r="FL237" s="37"/>
      <c r="FM237" s="37"/>
      <c r="FN237" s="37"/>
      <c r="FO237" s="37"/>
      <c r="FP237" s="37"/>
      <c r="FQ237" s="37"/>
      <c r="FR237" s="37"/>
      <c r="FS237" s="37"/>
      <c r="FT237" s="37"/>
      <c r="FU237" s="37"/>
      <c r="FV237" s="37"/>
      <c r="FW237" s="37"/>
      <c r="FX237" s="37"/>
      <c r="FY237" s="37"/>
      <c r="FZ237" s="37"/>
      <c r="GA237" s="37"/>
      <c r="GB237" s="8"/>
      <c r="GC237" s="8"/>
      <c r="GD237" s="8">
        <v>166814.57999999999</v>
      </c>
      <c r="GE237" s="8"/>
      <c r="GF237" s="8"/>
    </row>
    <row r="238" spans="2:188" ht="27.75" customHeight="1" x14ac:dyDescent="0.3">
      <c r="B238" s="48"/>
      <c r="C238" s="48"/>
      <c r="D238" s="48"/>
      <c r="E238" s="48"/>
      <c r="F238" s="48"/>
      <c r="G238" s="37" t="s">
        <v>60</v>
      </c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5"/>
      <c r="BO238" s="35"/>
      <c r="BP238" s="35"/>
      <c r="BQ238" s="35"/>
      <c r="BR238" s="35"/>
      <c r="BS238" s="35"/>
      <c r="BT238" s="35"/>
      <c r="BU238" s="35"/>
      <c r="BV238" s="35"/>
      <c r="BW238" s="35"/>
      <c r="BX238" s="35"/>
      <c r="BY238" s="35"/>
      <c r="BZ238" s="35"/>
      <c r="CA238" s="35"/>
      <c r="CB238" s="35"/>
      <c r="CC238" s="35"/>
      <c r="CD238" s="35"/>
      <c r="CE238" s="35"/>
      <c r="CF238" s="35"/>
      <c r="CG238" s="35"/>
      <c r="CH238" s="35"/>
      <c r="CI238" s="35"/>
      <c r="CJ238" s="35"/>
      <c r="CK238" s="35"/>
      <c r="CL238" s="35"/>
      <c r="CM238" s="35"/>
      <c r="CN238" s="35"/>
      <c r="CO238" s="35"/>
      <c r="CP238" s="35"/>
      <c r="CQ238" s="35"/>
      <c r="CR238" s="35"/>
      <c r="CS238" s="35"/>
      <c r="CT238" s="35"/>
      <c r="CU238" s="39"/>
      <c r="CV238" s="39"/>
      <c r="CW238" s="39"/>
      <c r="CX238" s="39"/>
      <c r="CY238" s="39"/>
      <c r="CZ238" s="39"/>
      <c r="DA238" s="39"/>
      <c r="DB238" s="39"/>
      <c r="DC238" s="39"/>
      <c r="DD238" s="39"/>
      <c r="DE238" s="39"/>
      <c r="DF238" s="39"/>
      <c r="DG238" s="39"/>
      <c r="DH238" s="39"/>
      <c r="DI238" s="39"/>
      <c r="DJ238" s="39"/>
      <c r="DK238" s="39"/>
      <c r="DL238" s="39"/>
      <c r="DM238" s="39"/>
      <c r="DN238" s="39"/>
      <c r="DO238" s="39"/>
      <c r="DP238" s="39"/>
      <c r="DQ238" s="39"/>
      <c r="DR238" s="39"/>
      <c r="DS238" s="39"/>
      <c r="DT238" s="39"/>
      <c r="DU238" s="39"/>
      <c r="DV238" s="39"/>
      <c r="DW238" s="39"/>
      <c r="DX238" s="39"/>
      <c r="DY238" s="39"/>
      <c r="DZ238" s="39"/>
      <c r="EA238" s="39"/>
      <c r="EB238" s="39"/>
      <c r="EC238" s="39"/>
      <c r="ED238" s="39"/>
      <c r="EE238" s="39"/>
      <c r="EF238" s="39"/>
      <c r="EG238" s="39"/>
      <c r="EH238" s="39"/>
      <c r="EI238" s="39"/>
      <c r="EJ238" s="39"/>
      <c r="EK238" s="39"/>
      <c r="EL238" s="39"/>
      <c r="EM238" s="39"/>
      <c r="EN238" s="39"/>
      <c r="EO238" s="39"/>
      <c r="EP238" s="39"/>
      <c r="EQ238" s="39"/>
      <c r="ER238" s="39"/>
      <c r="ES238" s="39"/>
      <c r="ET238" s="39"/>
      <c r="EU238" s="39"/>
      <c r="EV238" s="39"/>
      <c r="EW238" s="39"/>
      <c r="EX238" s="39"/>
      <c r="EY238" s="39"/>
      <c r="EZ238" s="39"/>
      <c r="FA238" s="39"/>
      <c r="FB238" s="39"/>
      <c r="FC238" s="39"/>
      <c r="FD238" s="39"/>
      <c r="FE238" s="39"/>
      <c r="FF238" s="39"/>
      <c r="FG238" s="39"/>
      <c r="FH238" s="39"/>
      <c r="FI238" s="39"/>
      <c r="FJ238" s="39"/>
      <c r="FK238" s="39"/>
      <c r="FL238" s="41"/>
      <c r="FM238" s="41"/>
      <c r="FN238" s="41"/>
      <c r="FO238" s="41"/>
      <c r="FP238" s="41"/>
      <c r="FQ238" s="41"/>
      <c r="FR238" s="41"/>
      <c r="FS238" s="41"/>
      <c r="FT238" s="41"/>
      <c r="FU238" s="41"/>
      <c r="FV238" s="41"/>
      <c r="FW238" s="41"/>
      <c r="FX238" s="41"/>
      <c r="FY238" s="41"/>
      <c r="FZ238" s="41"/>
      <c r="GA238" s="41"/>
      <c r="GB238" s="6"/>
      <c r="GC238" s="6"/>
      <c r="GD238" s="6"/>
      <c r="GE238" s="6"/>
      <c r="GF238" s="6"/>
    </row>
    <row r="239" spans="2:188" ht="15" customHeight="1" x14ac:dyDescent="0.3">
      <c r="B239" s="42" t="s">
        <v>18</v>
      </c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2"/>
      <c r="AI239" s="42"/>
      <c r="AJ239" s="42"/>
      <c r="AK239" s="42"/>
      <c r="AL239" s="42"/>
      <c r="AM239" s="42"/>
      <c r="AN239" s="35"/>
      <c r="AO239" s="35"/>
      <c r="AP239" s="35"/>
      <c r="AQ239" s="35"/>
      <c r="AR239" s="35"/>
      <c r="AS239" s="35"/>
      <c r="AT239" s="35"/>
      <c r="AU239" s="35"/>
      <c r="AV239" s="35"/>
      <c r="AW239" s="35"/>
      <c r="AX239" s="89" t="s">
        <v>93</v>
      </c>
      <c r="AY239" s="89"/>
      <c r="AZ239" s="89"/>
      <c r="BA239" s="89"/>
      <c r="BB239" s="89"/>
      <c r="BC239" s="89"/>
      <c r="BD239" s="89"/>
      <c r="BE239" s="89"/>
      <c r="BF239" s="89"/>
      <c r="BG239" s="89"/>
      <c r="BH239" s="89"/>
      <c r="BI239" s="89"/>
      <c r="BJ239" s="90">
        <f>BJ241+BJ245+BJ253</f>
        <v>2535436.9</v>
      </c>
      <c r="BK239" s="90"/>
      <c r="BL239" s="90"/>
      <c r="BM239" s="90"/>
      <c r="BN239" s="90"/>
      <c r="BO239" s="90"/>
      <c r="BP239" s="90"/>
      <c r="BQ239" s="90"/>
      <c r="BR239" s="90"/>
      <c r="BS239" s="90"/>
      <c r="BT239" s="90"/>
      <c r="BU239" s="90"/>
      <c r="BV239" s="90"/>
      <c r="BW239" s="90"/>
      <c r="BX239" s="90">
        <f>BX241+BX245+BX253</f>
        <v>2358212.5099999998</v>
      </c>
      <c r="BY239" s="90"/>
      <c r="BZ239" s="90"/>
      <c r="CA239" s="90"/>
      <c r="CB239" s="90"/>
      <c r="CC239" s="90"/>
      <c r="CD239" s="90"/>
      <c r="CE239" s="90"/>
      <c r="CF239" s="90"/>
      <c r="CG239" s="90"/>
      <c r="CH239" s="90"/>
      <c r="CI239" s="90"/>
      <c r="CJ239" s="88">
        <f>BX239/BJ239</f>
        <v>0.93010104491261436</v>
      </c>
      <c r="CK239" s="88"/>
      <c r="CL239" s="88"/>
      <c r="CM239" s="88"/>
      <c r="CN239" s="88"/>
      <c r="CO239" s="88"/>
      <c r="CP239" s="88"/>
      <c r="CQ239" s="88"/>
      <c r="CR239" s="88"/>
      <c r="CS239" s="88"/>
      <c r="CT239" s="88"/>
      <c r="CU239" s="92"/>
      <c r="CV239" s="92"/>
      <c r="CW239" s="92"/>
      <c r="CX239" s="92"/>
      <c r="CY239" s="92"/>
      <c r="CZ239" s="92"/>
      <c r="DA239" s="92"/>
      <c r="DB239" s="92"/>
      <c r="DC239" s="92"/>
      <c r="DD239" s="92"/>
      <c r="DE239" s="92"/>
      <c r="DF239" s="92"/>
      <c r="DG239" s="92"/>
      <c r="DH239" s="92"/>
      <c r="DI239" s="92"/>
      <c r="DJ239" s="92"/>
      <c r="DK239" s="90">
        <f>DK241+DK245+DK253</f>
        <v>12315686.399999999</v>
      </c>
      <c r="DL239" s="90"/>
      <c r="DM239" s="90"/>
      <c r="DN239" s="90"/>
      <c r="DO239" s="90"/>
      <c r="DP239" s="90"/>
      <c r="DQ239" s="90"/>
      <c r="DR239" s="90"/>
      <c r="DS239" s="90"/>
      <c r="DT239" s="90"/>
      <c r="DU239" s="90"/>
      <c r="DV239" s="90"/>
      <c r="DW239" s="90"/>
      <c r="DX239" s="90"/>
      <c r="DY239" s="90">
        <f>DY241+DY245+DY253</f>
        <v>11349314.890000001</v>
      </c>
      <c r="DZ239" s="90"/>
      <c r="EA239" s="90"/>
      <c r="EB239" s="90"/>
      <c r="EC239" s="90"/>
      <c r="ED239" s="90"/>
      <c r="EE239" s="90"/>
      <c r="EF239" s="90"/>
      <c r="EG239" s="90"/>
      <c r="EH239" s="90"/>
      <c r="EI239" s="90"/>
      <c r="EJ239" s="90"/>
      <c r="EK239" s="88">
        <f>DY239/DK239</f>
        <v>0.92153328051613936</v>
      </c>
      <c r="EL239" s="88"/>
      <c r="EM239" s="88"/>
      <c r="EN239" s="88"/>
      <c r="EO239" s="88"/>
      <c r="EP239" s="88"/>
      <c r="EQ239" s="88"/>
      <c r="ER239" s="88"/>
      <c r="ES239" s="88"/>
      <c r="ET239" s="88"/>
      <c r="EU239" s="88"/>
      <c r="EV239" s="40"/>
      <c r="EW239" s="40"/>
      <c r="EX239" s="40"/>
      <c r="EY239" s="40"/>
      <c r="EZ239" s="40"/>
      <c r="FA239" s="40"/>
      <c r="FB239" s="40"/>
      <c r="FC239" s="40"/>
      <c r="FD239" s="40"/>
      <c r="FE239" s="40"/>
      <c r="FF239" s="40"/>
      <c r="FG239" s="40"/>
      <c r="FH239" s="40"/>
      <c r="FI239" s="40"/>
      <c r="FJ239" s="40"/>
      <c r="FK239" s="40"/>
      <c r="FL239" s="35"/>
      <c r="FM239" s="35"/>
      <c r="FN239" s="35"/>
      <c r="FO239" s="35"/>
      <c r="FP239" s="35"/>
      <c r="FQ239" s="35"/>
      <c r="FR239" s="35"/>
      <c r="FS239" s="35"/>
      <c r="FT239" s="35"/>
      <c r="FU239" s="35"/>
      <c r="FV239" s="35"/>
      <c r="FW239" s="35"/>
      <c r="FX239" s="35"/>
      <c r="FY239" s="35"/>
      <c r="FZ239" s="35"/>
      <c r="GA239" s="35"/>
      <c r="GB239" s="6"/>
      <c r="GC239" s="6"/>
      <c r="GD239" s="6"/>
      <c r="GE239" s="6"/>
      <c r="GF239" s="6"/>
    </row>
    <row r="240" spans="2:188" ht="15" customHeight="1" x14ac:dyDescent="0.3">
      <c r="B240" s="42" t="s">
        <v>20</v>
      </c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  <c r="AI240" s="42"/>
      <c r="AJ240" s="42"/>
      <c r="AK240" s="42"/>
      <c r="AL240" s="42"/>
      <c r="AM240" s="42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8"/>
      <c r="BK240" s="38"/>
      <c r="BL240" s="38"/>
      <c r="BM240" s="38"/>
      <c r="BN240" s="38"/>
      <c r="BO240" s="38"/>
      <c r="BP240" s="38"/>
      <c r="BQ240" s="38"/>
      <c r="BR240" s="38"/>
      <c r="BS240" s="38"/>
      <c r="BT240" s="38"/>
      <c r="BU240" s="38"/>
      <c r="BV240" s="38"/>
      <c r="BW240" s="38"/>
      <c r="BX240" s="38"/>
      <c r="BY240" s="38"/>
      <c r="BZ240" s="38"/>
      <c r="CA240" s="38"/>
      <c r="CB240" s="38"/>
      <c r="CC240" s="38"/>
      <c r="CD240" s="38"/>
      <c r="CE240" s="38"/>
      <c r="CF240" s="38"/>
      <c r="CG240" s="38"/>
      <c r="CH240" s="38"/>
      <c r="CI240" s="38"/>
      <c r="CJ240" s="35"/>
      <c r="CK240" s="35"/>
      <c r="CL240" s="35"/>
      <c r="CM240" s="35"/>
      <c r="CN240" s="35"/>
      <c r="CO240" s="35"/>
      <c r="CP240" s="35"/>
      <c r="CQ240" s="35"/>
      <c r="CR240" s="35"/>
      <c r="CS240" s="35"/>
      <c r="CT240" s="35"/>
      <c r="CU240" s="40"/>
      <c r="CV240" s="40"/>
      <c r="CW240" s="40"/>
      <c r="CX240" s="40"/>
      <c r="CY240" s="40"/>
      <c r="CZ240" s="40"/>
      <c r="DA240" s="40"/>
      <c r="DB240" s="40"/>
      <c r="DC240" s="40"/>
      <c r="DD240" s="40"/>
      <c r="DE240" s="40"/>
      <c r="DF240" s="40"/>
      <c r="DG240" s="40"/>
      <c r="DH240" s="40"/>
      <c r="DI240" s="40"/>
      <c r="DJ240" s="40"/>
      <c r="DK240" s="38"/>
      <c r="DL240" s="38"/>
      <c r="DM240" s="38"/>
      <c r="DN240" s="38"/>
      <c r="DO240" s="38"/>
      <c r="DP240" s="38"/>
      <c r="DQ240" s="38"/>
      <c r="DR240" s="38"/>
      <c r="DS240" s="38"/>
      <c r="DT240" s="38"/>
      <c r="DU240" s="38"/>
      <c r="DV240" s="38"/>
      <c r="DW240" s="38"/>
      <c r="DX240" s="38"/>
      <c r="DY240" s="38"/>
      <c r="DZ240" s="38"/>
      <c r="EA240" s="38"/>
      <c r="EB240" s="38"/>
      <c r="EC240" s="38"/>
      <c r="ED240" s="38"/>
      <c r="EE240" s="38"/>
      <c r="EF240" s="38"/>
      <c r="EG240" s="38"/>
      <c r="EH240" s="38"/>
      <c r="EI240" s="38"/>
      <c r="EJ240" s="38"/>
      <c r="EK240" s="35"/>
      <c r="EL240" s="35"/>
      <c r="EM240" s="35"/>
      <c r="EN240" s="35"/>
      <c r="EO240" s="35"/>
      <c r="EP240" s="35"/>
      <c r="EQ240" s="35"/>
      <c r="ER240" s="35"/>
      <c r="ES240" s="35"/>
      <c r="ET240" s="35"/>
      <c r="EU240" s="35"/>
      <c r="EV240" s="40"/>
      <c r="EW240" s="40"/>
      <c r="EX240" s="40"/>
      <c r="EY240" s="40"/>
      <c r="EZ240" s="40"/>
      <c r="FA240" s="40"/>
      <c r="FB240" s="40"/>
      <c r="FC240" s="40"/>
      <c r="FD240" s="40"/>
      <c r="FE240" s="40"/>
      <c r="FF240" s="40"/>
      <c r="FG240" s="40"/>
      <c r="FH240" s="40"/>
      <c r="FI240" s="40"/>
      <c r="FJ240" s="40"/>
      <c r="FK240" s="40"/>
      <c r="FL240" s="41"/>
      <c r="FM240" s="41"/>
      <c r="FN240" s="41"/>
      <c r="FO240" s="41"/>
      <c r="FP240" s="41"/>
      <c r="FQ240" s="41"/>
      <c r="FR240" s="41"/>
      <c r="FS240" s="41"/>
      <c r="FT240" s="41"/>
      <c r="FU240" s="41"/>
      <c r="FV240" s="41"/>
      <c r="FW240" s="41"/>
      <c r="FX240" s="41"/>
      <c r="FY240" s="41"/>
      <c r="FZ240" s="41"/>
      <c r="GA240" s="41"/>
      <c r="GB240" s="6"/>
      <c r="GC240" s="6"/>
      <c r="GD240" s="6"/>
      <c r="GE240" s="6"/>
      <c r="GF240" s="6"/>
    </row>
    <row r="241" spans="2:188" s="11" customFormat="1" ht="29.25" customHeight="1" x14ac:dyDescent="0.3">
      <c r="B241" s="81" t="s">
        <v>21</v>
      </c>
      <c r="C241" s="81"/>
      <c r="D241" s="81"/>
      <c r="E241" s="81"/>
      <c r="F241" s="81"/>
      <c r="G241" s="81"/>
      <c r="H241" s="81"/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  <c r="AA241" s="81"/>
      <c r="AB241" s="81"/>
      <c r="AC241" s="81"/>
      <c r="AD241" s="81"/>
      <c r="AE241" s="81"/>
      <c r="AF241" s="81"/>
      <c r="AG241" s="81"/>
      <c r="AH241" s="81"/>
      <c r="AI241" s="81"/>
      <c r="AJ241" s="81"/>
      <c r="AK241" s="81"/>
      <c r="AL241" s="81"/>
      <c r="AM241" s="81"/>
      <c r="AN241" s="82"/>
      <c r="AO241" s="82"/>
      <c r="AP241" s="82"/>
      <c r="AQ241" s="82"/>
      <c r="AR241" s="82"/>
      <c r="AS241" s="82"/>
      <c r="AT241" s="82"/>
      <c r="AU241" s="82"/>
      <c r="AV241" s="82"/>
      <c r="AW241" s="82"/>
      <c r="AX241" s="75" t="s">
        <v>88</v>
      </c>
      <c r="AY241" s="76"/>
      <c r="AZ241" s="76"/>
      <c r="BA241" s="76"/>
      <c r="BB241" s="76"/>
      <c r="BC241" s="76"/>
      <c r="BD241" s="76"/>
      <c r="BE241" s="76"/>
      <c r="BF241" s="76"/>
      <c r="BG241" s="76"/>
      <c r="BH241" s="76"/>
      <c r="BI241" s="77"/>
      <c r="BJ241" s="83">
        <f>BJ242+BJ243+BJ244</f>
        <v>1675735.9</v>
      </c>
      <c r="BK241" s="83"/>
      <c r="BL241" s="83"/>
      <c r="BM241" s="83"/>
      <c r="BN241" s="83"/>
      <c r="BO241" s="83"/>
      <c r="BP241" s="83"/>
      <c r="BQ241" s="83"/>
      <c r="BR241" s="83"/>
      <c r="BS241" s="83"/>
      <c r="BT241" s="83"/>
      <c r="BU241" s="83"/>
      <c r="BV241" s="83"/>
      <c r="BW241" s="83"/>
      <c r="BX241" s="83">
        <f>BX242+BX243+BX244</f>
        <v>1643776.46</v>
      </c>
      <c r="BY241" s="83"/>
      <c r="BZ241" s="83"/>
      <c r="CA241" s="83"/>
      <c r="CB241" s="83"/>
      <c r="CC241" s="83"/>
      <c r="CD241" s="83"/>
      <c r="CE241" s="83"/>
      <c r="CF241" s="83"/>
      <c r="CG241" s="83"/>
      <c r="CH241" s="83"/>
      <c r="CI241" s="83"/>
      <c r="CJ241" s="88">
        <f>BX241/BJ241</f>
        <v>0.98092811641739019</v>
      </c>
      <c r="CK241" s="88"/>
      <c r="CL241" s="88"/>
      <c r="CM241" s="88"/>
      <c r="CN241" s="88"/>
      <c r="CO241" s="88"/>
      <c r="CP241" s="88"/>
      <c r="CQ241" s="88"/>
      <c r="CR241" s="88"/>
      <c r="CS241" s="88"/>
      <c r="CT241" s="88"/>
      <c r="CU241" s="87"/>
      <c r="CV241" s="87"/>
      <c r="CW241" s="87"/>
      <c r="CX241" s="87"/>
      <c r="CY241" s="87"/>
      <c r="CZ241" s="87"/>
      <c r="DA241" s="87"/>
      <c r="DB241" s="87"/>
      <c r="DC241" s="87"/>
      <c r="DD241" s="87"/>
      <c r="DE241" s="87"/>
      <c r="DF241" s="87"/>
      <c r="DG241" s="87"/>
      <c r="DH241" s="87"/>
      <c r="DI241" s="87"/>
      <c r="DJ241" s="87"/>
      <c r="DK241" s="83">
        <f>DK242+DK243+DK244</f>
        <v>9447392.1999999993</v>
      </c>
      <c r="DL241" s="83"/>
      <c r="DM241" s="83"/>
      <c r="DN241" s="83"/>
      <c r="DO241" s="83"/>
      <c r="DP241" s="83"/>
      <c r="DQ241" s="83"/>
      <c r="DR241" s="83"/>
      <c r="DS241" s="83"/>
      <c r="DT241" s="83"/>
      <c r="DU241" s="83"/>
      <c r="DV241" s="83"/>
      <c r="DW241" s="83"/>
      <c r="DX241" s="83"/>
      <c r="DY241" s="83">
        <f>DY242+DY243+DY244</f>
        <v>8126525.790000001</v>
      </c>
      <c r="DZ241" s="83"/>
      <c r="EA241" s="83"/>
      <c r="EB241" s="83"/>
      <c r="EC241" s="83"/>
      <c r="ED241" s="83"/>
      <c r="EE241" s="83"/>
      <c r="EF241" s="83"/>
      <c r="EG241" s="83"/>
      <c r="EH241" s="83"/>
      <c r="EI241" s="83"/>
      <c r="EJ241" s="83"/>
      <c r="EK241" s="88">
        <f>DY241/DK241</f>
        <v>0.86018719430320689</v>
      </c>
      <c r="EL241" s="88"/>
      <c r="EM241" s="88"/>
      <c r="EN241" s="88"/>
      <c r="EO241" s="88"/>
      <c r="EP241" s="88"/>
      <c r="EQ241" s="88"/>
      <c r="ER241" s="88"/>
      <c r="ES241" s="88"/>
      <c r="ET241" s="88"/>
      <c r="EU241" s="88"/>
      <c r="EV241" s="87"/>
      <c r="EW241" s="87"/>
      <c r="EX241" s="87"/>
      <c r="EY241" s="87"/>
      <c r="EZ241" s="87"/>
      <c r="FA241" s="87"/>
      <c r="FB241" s="87"/>
      <c r="FC241" s="87"/>
      <c r="FD241" s="87"/>
      <c r="FE241" s="87"/>
      <c r="FF241" s="87"/>
      <c r="FG241" s="87"/>
      <c r="FH241" s="87"/>
      <c r="FI241" s="87"/>
      <c r="FJ241" s="87"/>
      <c r="FK241" s="87"/>
      <c r="FL241" s="37"/>
      <c r="FM241" s="37"/>
      <c r="FN241" s="37"/>
      <c r="FO241" s="37"/>
      <c r="FP241" s="37"/>
      <c r="FQ241" s="37"/>
      <c r="FR241" s="37"/>
      <c r="FS241" s="37"/>
      <c r="FT241" s="37"/>
      <c r="FU241" s="37"/>
      <c r="FV241" s="37"/>
      <c r="FW241" s="37"/>
      <c r="FX241" s="37"/>
      <c r="FY241" s="37"/>
      <c r="FZ241" s="37"/>
      <c r="GA241" s="37"/>
      <c r="GB241" s="8"/>
      <c r="GC241" s="8"/>
      <c r="GD241" s="8"/>
      <c r="GE241" s="8"/>
      <c r="GF241" s="8"/>
    </row>
    <row r="242" spans="2:188" ht="20.25" customHeight="1" x14ac:dyDescent="0.3"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4" t="s">
        <v>19</v>
      </c>
      <c r="AO242" s="44"/>
      <c r="AP242" s="44"/>
      <c r="AQ242" s="44"/>
      <c r="AR242" s="44"/>
      <c r="AS242" s="44"/>
      <c r="AT242" s="44"/>
      <c r="AU242" s="44"/>
      <c r="AV242" s="44"/>
      <c r="AW242" s="44"/>
      <c r="AX242" s="75" t="s">
        <v>88</v>
      </c>
      <c r="AY242" s="76"/>
      <c r="AZ242" s="76"/>
      <c r="BA242" s="76"/>
      <c r="BB242" s="76"/>
      <c r="BC242" s="76"/>
      <c r="BD242" s="76"/>
      <c r="BE242" s="76"/>
      <c r="BF242" s="76"/>
      <c r="BG242" s="76"/>
      <c r="BH242" s="76"/>
      <c r="BI242" s="77"/>
      <c r="BJ242" s="45">
        <f>BJ202+BJ188+BJ183+BJ169+BJ155+BJ141+BJ126+BJ84+BJ79+BJ75</f>
        <v>911522.5</v>
      </c>
      <c r="BK242" s="45"/>
      <c r="BL242" s="45"/>
      <c r="BM242" s="45"/>
      <c r="BN242" s="45"/>
      <c r="BO242" s="45"/>
      <c r="BP242" s="45"/>
      <c r="BQ242" s="45"/>
      <c r="BR242" s="45"/>
      <c r="BS242" s="45"/>
      <c r="BT242" s="45"/>
      <c r="BU242" s="45"/>
      <c r="BV242" s="45"/>
      <c r="BW242" s="45"/>
      <c r="BX242" s="45">
        <f>BX202+BX188+BX183+BX169+BX141+BX126+BX111+BX98+BX84+BX79+BX75</f>
        <v>879643.78999999992</v>
      </c>
      <c r="BY242" s="45"/>
      <c r="BZ242" s="45"/>
      <c r="CA242" s="45"/>
      <c r="CB242" s="45"/>
      <c r="CC242" s="45"/>
      <c r="CD242" s="45"/>
      <c r="CE242" s="45"/>
      <c r="CF242" s="45"/>
      <c r="CG242" s="45"/>
      <c r="CH242" s="45"/>
      <c r="CI242" s="45"/>
      <c r="CJ242" s="46">
        <f>BX242/BJ242</f>
        <v>0.96502696313036695</v>
      </c>
      <c r="CK242" s="46"/>
      <c r="CL242" s="46"/>
      <c r="CM242" s="46"/>
      <c r="CN242" s="46"/>
      <c r="CO242" s="46"/>
      <c r="CP242" s="46"/>
      <c r="CQ242" s="46"/>
      <c r="CR242" s="46"/>
      <c r="CS242" s="46"/>
      <c r="CT242" s="46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45">
        <f>DK202+DK188+DK183+DK169+DK155+DK141+DK126+DK111+DK98+DK84+DK79+DK75</f>
        <v>4569807.8999999994</v>
      </c>
      <c r="DL242" s="45"/>
      <c r="DM242" s="45"/>
      <c r="DN242" s="45"/>
      <c r="DO242" s="45"/>
      <c r="DP242" s="45"/>
      <c r="DQ242" s="45"/>
      <c r="DR242" s="45"/>
      <c r="DS242" s="45"/>
      <c r="DT242" s="45"/>
      <c r="DU242" s="45"/>
      <c r="DV242" s="45"/>
      <c r="DW242" s="45"/>
      <c r="DX242" s="45"/>
      <c r="DY242" s="45">
        <f>DY202+DY188+DY183+DY169+DY155+DY141+DY126+DY111+DY98+DY84+DY79+DY75</f>
        <v>4121966.42</v>
      </c>
      <c r="DZ242" s="45"/>
      <c r="EA242" s="45"/>
      <c r="EB242" s="45"/>
      <c r="EC242" s="45"/>
      <c r="ED242" s="45"/>
      <c r="EE242" s="45"/>
      <c r="EF242" s="45"/>
      <c r="EG242" s="45"/>
      <c r="EH242" s="45"/>
      <c r="EI242" s="45"/>
      <c r="EJ242" s="45"/>
      <c r="EK242" s="46">
        <f>DY242/DK242</f>
        <v>0.90199993308252635</v>
      </c>
      <c r="EL242" s="46"/>
      <c r="EM242" s="46"/>
      <c r="EN242" s="46"/>
      <c r="EO242" s="46"/>
      <c r="EP242" s="46"/>
      <c r="EQ242" s="46"/>
      <c r="ER242" s="46"/>
      <c r="ES242" s="46"/>
      <c r="ET242" s="46"/>
      <c r="EU242" s="46"/>
      <c r="EV242" s="62"/>
      <c r="EW242" s="62"/>
      <c r="EX242" s="62"/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2"/>
      <c r="FK242" s="62"/>
      <c r="FL242" s="41"/>
      <c r="FM242" s="41"/>
      <c r="FN242" s="41"/>
      <c r="FO242" s="41"/>
      <c r="FP242" s="41"/>
      <c r="FQ242" s="41"/>
      <c r="FR242" s="41"/>
      <c r="FS242" s="41"/>
      <c r="FT242" s="41"/>
      <c r="FU242" s="41"/>
      <c r="FV242" s="41"/>
      <c r="FW242" s="41"/>
      <c r="FX242" s="41"/>
      <c r="FY242" s="41"/>
      <c r="FZ242" s="41"/>
      <c r="GA242" s="41"/>
      <c r="GB242" s="6"/>
      <c r="GC242" s="6"/>
      <c r="GD242" s="6"/>
      <c r="GE242" s="6"/>
      <c r="GF242" s="6"/>
    </row>
    <row r="243" spans="2:188" s="12" customFormat="1" ht="42.75" customHeight="1" x14ac:dyDescent="0.2">
      <c r="B243" s="100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1"/>
      <c r="AL243" s="101"/>
      <c r="AM243" s="102"/>
      <c r="AN243" s="75" t="s">
        <v>68</v>
      </c>
      <c r="AO243" s="76"/>
      <c r="AP243" s="76"/>
      <c r="AQ243" s="76"/>
      <c r="AR243" s="76"/>
      <c r="AS243" s="76"/>
      <c r="AT243" s="76"/>
      <c r="AU243" s="76"/>
      <c r="AV243" s="76"/>
      <c r="AW243" s="77"/>
      <c r="AX243" s="75" t="s">
        <v>88</v>
      </c>
      <c r="AY243" s="76"/>
      <c r="AZ243" s="76"/>
      <c r="BA243" s="76"/>
      <c r="BB243" s="76"/>
      <c r="BC243" s="76"/>
      <c r="BD243" s="76"/>
      <c r="BE243" s="76"/>
      <c r="BF243" s="76"/>
      <c r="BG243" s="76"/>
      <c r="BH243" s="76"/>
      <c r="BI243" s="77"/>
      <c r="BJ243" s="72">
        <f>BJ206+BJ189+BJ170+BJ142+BJ127+BJ85</f>
        <v>654080</v>
      </c>
      <c r="BK243" s="73"/>
      <c r="BL243" s="73"/>
      <c r="BM243" s="73"/>
      <c r="BN243" s="73"/>
      <c r="BO243" s="73"/>
      <c r="BP243" s="73"/>
      <c r="BQ243" s="73"/>
      <c r="BR243" s="73"/>
      <c r="BS243" s="73"/>
      <c r="BT243" s="73"/>
      <c r="BU243" s="73"/>
      <c r="BV243" s="73"/>
      <c r="BW243" s="74"/>
      <c r="BX243" s="72">
        <f>BX206+BX189+BX170+BX142+BX127+BX85</f>
        <v>653999.29</v>
      </c>
      <c r="BY243" s="73"/>
      <c r="BZ243" s="73"/>
      <c r="CA243" s="73"/>
      <c r="CB243" s="73"/>
      <c r="CC243" s="73"/>
      <c r="CD243" s="73"/>
      <c r="CE243" s="73"/>
      <c r="CF243" s="73"/>
      <c r="CG243" s="73"/>
      <c r="CH243" s="73"/>
      <c r="CI243" s="74"/>
      <c r="CJ243" s="46">
        <f>BX243/BJ243</f>
        <v>0.9998766053082192</v>
      </c>
      <c r="CK243" s="46"/>
      <c r="CL243" s="46"/>
      <c r="CM243" s="46"/>
      <c r="CN243" s="46"/>
      <c r="CO243" s="46"/>
      <c r="CP243" s="46"/>
      <c r="CQ243" s="46"/>
      <c r="CR243" s="46"/>
      <c r="CS243" s="46"/>
      <c r="CT243" s="46"/>
      <c r="CU243" s="72"/>
      <c r="CV243" s="73"/>
      <c r="CW243" s="73"/>
      <c r="CX243" s="73"/>
      <c r="CY243" s="73"/>
      <c r="CZ243" s="73"/>
      <c r="DA243" s="73"/>
      <c r="DB243" s="73"/>
      <c r="DC243" s="73"/>
      <c r="DD243" s="73"/>
      <c r="DE243" s="73"/>
      <c r="DF243" s="73"/>
      <c r="DG243" s="73"/>
      <c r="DH243" s="73"/>
      <c r="DI243" s="73"/>
      <c r="DJ243" s="74"/>
      <c r="DK243" s="72">
        <f>DK206+DK189+DK170+DK142+DK127+DK85</f>
        <v>3063931.9</v>
      </c>
      <c r="DL243" s="73"/>
      <c r="DM243" s="73"/>
      <c r="DN243" s="73"/>
      <c r="DO243" s="73"/>
      <c r="DP243" s="73"/>
      <c r="DQ243" s="73"/>
      <c r="DR243" s="73"/>
      <c r="DS243" s="73"/>
      <c r="DT243" s="73"/>
      <c r="DU243" s="73"/>
      <c r="DV243" s="73"/>
      <c r="DW243" s="73"/>
      <c r="DX243" s="74"/>
      <c r="DY243" s="72">
        <f>DY206+DY189+DY170+DY142+DY127+DY85</f>
        <v>2992119.22</v>
      </c>
      <c r="DZ243" s="73"/>
      <c r="EA243" s="73"/>
      <c r="EB243" s="73"/>
      <c r="EC243" s="73"/>
      <c r="ED243" s="73"/>
      <c r="EE243" s="73"/>
      <c r="EF243" s="73"/>
      <c r="EG243" s="73"/>
      <c r="EH243" s="73"/>
      <c r="EI243" s="73"/>
      <c r="EJ243" s="74"/>
      <c r="EK243" s="46">
        <f>DY243/DK243</f>
        <v>0.97656192032205424</v>
      </c>
      <c r="EL243" s="46"/>
      <c r="EM243" s="46"/>
      <c r="EN243" s="46"/>
      <c r="EO243" s="46"/>
      <c r="EP243" s="46"/>
      <c r="EQ243" s="46"/>
      <c r="ER243" s="46"/>
      <c r="ES243" s="46"/>
      <c r="ET243" s="46"/>
      <c r="EU243" s="46"/>
      <c r="EV243" s="72"/>
      <c r="EW243" s="73"/>
      <c r="EX243" s="73"/>
      <c r="EY243" s="73"/>
      <c r="EZ243" s="73"/>
      <c r="FA243" s="73"/>
      <c r="FB243" s="73"/>
      <c r="FC243" s="73"/>
      <c r="FD243" s="73"/>
      <c r="FE243" s="73"/>
      <c r="FF243" s="73"/>
      <c r="FG243" s="73"/>
      <c r="FH243" s="73"/>
      <c r="FI243" s="73"/>
      <c r="FJ243" s="73"/>
      <c r="FK243" s="74"/>
      <c r="FL243" s="75"/>
      <c r="FM243" s="76"/>
      <c r="FN243" s="76"/>
      <c r="FO243" s="76"/>
      <c r="FP243" s="76"/>
      <c r="FQ243" s="76"/>
      <c r="FR243" s="76"/>
      <c r="FS243" s="76"/>
      <c r="FT243" s="76"/>
      <c r="FU243" s="76"/>
      <c r="FV243" s="76"/>
      <c r="FW243" s="76"/>
      <c r="FX243" s="76"/>
      <c r="FY243" s="76"/>
      <c r="FZ243" s="76"/>
      <c r="GA243" s="77"/>
      <c r="GB243" s="9"/>
      <c r="GC243" s="9"/>
      <c r="GD243" s="9"/>
      <c r="GE243" s="9"/>
      <c r="GF243" s="9"/>
    </row>
    <row r="244" spans="2:188" ht="26.25" customHeight="1" x14ac:dyDescent="0.3"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4" t="s">
        <v>79</v>
      </c>
      <c r="AO244" s="44"/>
      <c r="AP244" s="44"/>
      <c r="AQ244" s="44"/>
      <c r="AR244" s="44"/>
      <c r="AS244" s="44"/>
      <c r="AT244" s="44"/>
      <c r="AU244" s="44"/>
      <c r="AV244" s="44"/>
      <c r="AW244" s="44"/>
      <c r="AX244" s="75" t="s">
        <v>88</v>
      </c>
      <c r="AY244" s="76"/>
      <c r="AZ244" s="76"/>
      <c r="BA244" s="76"/>
      <c r="BB244" s="76"/>
      <c r="BC244" s="76"/>
      <c r="BD244" s="76"/>
      <c r="BE244" s="76"/>
      <c r="BF244" s="76"/>
      <c r="BG244" s="76"/>
      <c r="BH244" s="76"/>
      <c r="BI244" s="77"/>
      <c r="BJ244" s="62">
        <f>BJ237</f>
        <v>110133.4</v>
      </c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/>
      <c r="BV244" s="62"/>
      <c r="BW244" s="62"/>
      <c r="BX244" s="72">
        <f>BX237</f>
        <v>110133.38</v>
      </c>
      <c r="BY244" s="73"/>
      <c r="BZ244" s="73"/>
      <c r="CA244" s="73"/>
      <c r="CB244" s="73"/>
      <c r="CC244" s="73"/>
      <c r="CD244" s="73"/>
      <c r="CE244" s="73"/>
      <c r="CF244" s="73"/>
      <c r="CG244" s="73"/>
      <c r="CH244" s="73"/>
      <c r="CI244" s="74"/>
      <c r="CJ244" s="91">
        <f>BX244/BJ244</f>
        <v>0.9999998184020471</v>
      </c>
      <c r="CK244" s="91"/>
      <c r="CL244" s="91"/>
      <c r="CM244" s="91"/>
      <c r="CN244" s="91"/>
      <c r="CO244" s="91"/>
      <c r="CP244" s="91"/>
      <c r="CQ244" s="91"/>
      <c r="CR244" s="91"/>
      <c r="CS244" s="91"/>
      <c r="CT244" s="91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>
        <f>DK237</f>
        <v>1813652.4</v>
      </c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/>
      <c r="DY244" s="72">
        <f>DY237</f>
        <v>1012440.15</v>
      </c>
      <c r="DZ244" s="73"/>
      <c r="EA244" s="73"/>
      <c r="EB244" s="73"/>
      <c r="EC244" s="73"/>
      <c r="ED244" s="73"/>
      <c r="EE244" s="73"/>
      <c r="EF244" s="73"/>
      <c r="EG244" s="73"/>
      <c r="EH244" s="73"/>
      <c r="EI244" s="73"/>
      <c r="EJ244" s="74"/>
      <c r="EK244" s="46">
        <f>DY244/DK244</f>
        <v>0.55823274073907436</v>
      </c>
      <c r="EL244" s="46"/>
      <c r="EM244" s="46"/>
      <c r="EN244" s="46"/>
      <c r="EO244" s="46"/>
      <c r="EP244" s="46"/>
      <c r="EQ244" s="46"/>
      <c r="ER244" s="46"/>
      <c r="ES244" s="46"/>
      <c r="ET244" s="46"/>
      <c r="EU244" s="46"/>
      <c r="EV244" s="62"/>
      <c r="EW244" s="62"/>
      <c r="EX244" s="62"/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2"/>
      <c r="FK244" s="62"/>
      <c r="FL244" s="41"/>
      <c r="FM244" s="41"/>
      <c r="FN244" s="41"/>
      <c r="FO244" s="41"/>
      <c r="FP244" s="41"/>
      <c r="FQ244" s="41"/>
      <c r="FR244" s="41"/>
      <c r="FS244" s="41"/>
      <c r="FT244" s="41"/>
      <c r="FU244" s="41"/>
      <c r="FV244" s="41"/>
      <c r="FW244" s="41"/>
      <c r="FX244" s="41"/>
      <c r="FY244" s="41"/>
      <c r="FZ244" s="41"/>
      <c r="GA244" s="41"/>
      <c r="GB244" s="6"/>
      <c r="GC244" s="6"/>
      <c r="GD244" s="6"/>
      <c r="GE244" s="6"/>
      <c r="GF244" s="6"/>
    </row>
    <row r="245" spans="2:188" s="11" customFormat="1" ht="27" customHeight="1" x14ac:dyDescent="0.3">
      <c r="B245" s="81" t="s">
        <v>27</v>
      </c>
      <c r="C245" s="81"/>
      <c r="D245" s="81"/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  <c r="AB245" s="81"/>
      <c r="AC245" s="81"/>
      <c r="AD245" s="81"/>
      <c r="AE245" s="81"/>
      <c r="AF245" s="81"/>
      <c r="AG245" s="81"/>
      <c r="AH245" s="81"/>
      <c r="AI245" s="81"/>
      <c r="AJ245" s="81"/>
      <c r="AK245" s="81"/>
      <c r="AL245" s="81"/>
      <c r="AM245" s="81"/>
      <c r="AN245" s="89" t="s">
        <v>69</v>
      </c>
      <c r="AO245" s="89"/>
      <c r="AP245" s="89"/>
      <c r="AQ245" s="89"/>
      <c r="AR245" s="89"/>
      <c r="AS245" s="89"/>
      <c r="AT245" s="89"/>
      <c r="AU245" s="89"/>
      <c r="AV245" s="89"/>
      <c r="AW245" s="89"/>
      <c r="AX245" s="75" t="s">
        <v>88</v>
      </c>
      <c r="AY245" s="76"/>
      <c r="AZ245" s="76"/>
      <c r="BA245" s="76"/>
      <c r="BB245" s="76"/>
      <c r="BC245" s="76"/>
      <c r="BD245" s="76"/>
      <c r="BE245" s="76"/>
      <c r="BF245" s="76"/>
      <c r="BG245" s="76"/>
      <c r="BH245" s="76"/>
      <c r="BI245" s="77"/>
      <c r="BJ245" s="90">
        <f>SUM(BJ246:BW252)</f>
        <v>856001</v>
      </c>
      <c r="BK245" s="90"/>
      <c r="BL245" s="90"/>
      <c r="BM245" s="90"/>
      <c r="BN245" s="90"/>
      <c r="BO245" s="90"/>
      <c r="BP245" s="90"/>
      <c r="BQ245" s="90"/>
      <c r="BR245" s="90"/>
      <c r="BS245" s="90"/>
      <c r="BT245" s="90"/>
      <c r="BU245" s="90"/>
      <c r="BV245" s="90"/>
      <c r="BW245" s="90"/>
      <c r="BX245" s="90">
        <f>SUM(BX246:CI252)</f>
        <v>706350.29</v>
      </c>
      <c r="BY245" s="90"/>
      <c r="BZ245" s="90"/>
      <c r="CA245" s="90"/>
      <c r="CB245" s="90"/>
      <c r="CC245" s="90"/>
      <c r="CD245" s="90"/>
      <c r="CE245" s="90"/>
      <c r="CF245" s="90"/>
      <c r="CG245" s="90"/>
      <c r="CH245" s="90"/>
      <c r="CI245" s="90"/>
      <c r="CJ245" s="91">
        <f>BX245/BJ245</f>
        <v>0.82517460844087809</v>
      </c>
      <c r="CK245" s="91"/>
      <c r="CL245" s="91"/>
      <c r="CM245" s="91"/>
      <c r="CN245" s="91"/>
      <c r="CO245" s="91"/>
      <c r="CP245" s="91"/>
      <c r="CQ245" s="91"/>
      <c r="CR245" s="91"/>
      <c r="CS245" s="91"/>
      <c r="CT245" s="91"/>
      <c r="CU245" s="92"/>
      <c r="CV245" s="92"/>
      <c r="CW245" s="92"/>
      <c r="CX245" s="92"/>
      <c r="CY245" s="92"/>
      <c r="CZ245" s="92"/>
      <c r="DA245" s="92"/>
      <c r="DB245" s="92"/>
      <c r="DC245" s="92"/>
      <c r="DD245" s="92"/>
      <c r="DE245" s="92"/>
      <c r="DF245" s="92"/>
      <c r="DG245" s="92"/>
      <c r="DH245" s="92"/>
      <c r="DI245" s="92"/>
      <c r="DJ245" s="92"/>
      <c r="DK245" s="90">
        <f>SUM(DK246:DX252)</f>
        <v>2808594.2</v>
      </c>
      <c r="DL245" s="89"/>
      <c r="DM245" s="89"/>
      <c r="DN245" s="89"/>
      <c r="DO245" s="89"/>
      <c r="DP245" s="89"/>
      <c r="DQ245" s="89"/>
      <c r="DR245" s="89"/>
      <c r="DS245" s="89"/>
      <c r="DT245" s="89"/>
      <c r="DU245" s="89"/>
      <c r="DV245" s="89"/>
      <c r="DW245" s="89"/>
      <c r="DX245" s="89"/>
      <c r="DY245" s="90">
        <f>SUM(DY246:EJ252)</f>
        <v>2851365.7699999996</v>
      </c>
      <c r="DZ245" s="89"/>
      <c r="EA245" s="89"/>
      <c r="EB245" s="89"/>
      <c r="EC245" s="89"/>
      <c r="ED245" s="89"/>
      <c r="EE245" s="89"/>
      <c r="EF245" s="89"/>
      <c r="EG245" s="89"/>
      <c r="EH245" s="89"/>
      <c r="EI245" s="89"/>
      <c r="EJ245" s="89"/>
      <c r="EK245" s="91">
        <f>DY245/DK245</f>
        <v>1.015228818032879</v>
      </c>
      <c r="EL245" s="91"/>
      <c r="EM245" s="91"/>
      <c r="EN245" s="91"/>
      <c r="EO245" s="91"/>
      <c r="EP245" s="91"/>
      <c r="EQ245" s="91"/>
      <c r="ER245" s="91"/>
      <c r="ES245" s="91"/>
      <c r="ET245" s="91"/>
      <c r="EU245" s="91"/>
      <c r="EV245" s="92"/>
      <c r="EW245" s="92"/>
      <c r="EX245" s="92"/>
      <c r="EY245" s="92"/>
      <c r="EZ245" s="92"/>
      <c r="FA245" s="92"/>
      <c r="FB245" s="92"/>
      <c r="FC245" s="92"/>
      <c r="FD245" s="92"/>
      <c r="FE245" s="92"/>
      <c r="FF245" s="92"/>
      <c r="FG245" s="92"/>
      <c r="FH245" s="92"/>
      <c r="FI245" s="92"/>
      <c r="FJ245" s="92"/>
      <c r="FK245" s="92"/>
      <c r="FL245" s="89"/>
      <c r="FM245" s="89"/>
      <c r="FN245" s="89"/>
      <c r="FO245" s="89"/>
      <c r="FP245" s="89"/>
      <c r="FQ245" s="89"/>
      <c r="FR245" s="89"/>
      <c r="FS245" s="89"/>
      <c r="FT245" s="89"/>
      <c r="FU245" s="89"/>
      <c r="FV245" s="89"/>
      <c r="FW245" s="89"/>
      <c r="FX245" s="89"/>
      <c r="FY245" s="89"/>
      <c r="FZ245" s="89"/>
      <c r="GA245" s="89"/>
      <c r="GB245" s="8"/>
      <c r="GC245" s="8"/>
      <c r="GD245" s="8"/>
      <c r="GE245" s="8"/>
      <c r="GF245" s="8"/>
    </row>
    <row r="246" spans="2:188" ht="15" customHeight="1" x14ac:dyDescent="0.3">
      <c r="B246" s="121"/>
      <c r="C246" s="122"/>
      <c r="D246" s="122"/>
      <c r="E246" s="122"/>
      <c r="F246" s="122"/>
      <c r="G246" s="122"/>
      <c r="H246" s="122"/>
      <c r="I246" s="122"/>
      <c r="J246" s="122"/>
      <c r="K246" s="122"/>
      <c r="L246" s="122"/>
      <c r="M246" s="122"/>
      <c r="N246" s="122"/>
      <c r="O246" s="122"/>
      <c r="P246" s="122"/>
      <c r="Q246" s="122"/>
      <c r="R246" s="122"/>
      <c r="S246" s="122"/>
      <c r="T246" s="122"/>
      <c r="U246" s="122"/>
      <c r="V246" s="122"/>
      <c r="W246" s="122"/>
      <c r="X246" s="122"/>
      <c r="Y246" s="122"/>
      <c r="Z246" s="122"/>
      <c r="AA246" s="122"/>
      <c r="AB246" s="122"/>
      <c r="AC246" s="122"/>
      <c r="AD246" s="122"/>
      <c r="AE246" s="122"/>
      <c r="AF246" s="122"/>
      <c r="AG246" s="122"/>
      <c r="AH246" s="122"/>
      <c r="AI246" s="122"/>
      <c r="AJ246" s="122"/>
      <c r="AK246" s="122"/>
      <c r="AL246" s="122"/>
      <c r="AM246" s="123"/>
      <c r="AN246" s="109" t="s">
        <v>70</v>
      </c>
      <c r="AO246" s="110"/>
      <c r="AP246" s="110"/>
      <c r="AQ246" s="110"/>
      <c r="AR246" s="110"/>
      <c r="AS246" s="110"/>
      <c r="AT246" s="110"/>
      <c r="AU246" s="110"/>
      <c r="AV246" s="110"/>
      <c r="AW246" s="111"/>
      <c r="AX246" s="75" t="s">
        <v>88</v>
      </c>
      <c r="AY246" s="76"/>
      <c r="AZ246" s="76"/>
      <c r="BA246" s="76"/>
      <c r="BB246" s="76"/>
      <c r="BC246" s="76"/>
      <c r="BD246" s="76"/>
      <c r="BE246" s="76"/>
      <c r="BF246" s="76"/>
      <c r="BG246" s="76"/>
      <c r="BH246" s="76"/>
      <c r="BI246" s="77"/>
      <c r="BJ246" s="115">
        <f>BJ217+BJ191+BJ172+BJ144+BJ129+BJ87</f>
        <v>311003</v>
      </c>
      <c r="BK246" s="116"/>
      <c r="BL246" s="116"/>
      <c r="BM246" s="116"/>
      <c r="BN246" s="116"/>
      <c r="BO246" s="116"/>
      <c r="BP246" s="116"/>
      <c r="BQ246" s="116"/>
      <c r="BR246" s="116"/>
      <c r="BS246" s="116"/>
      <c r="BT246" s="116"/>
      <c r="BU246" s="116"/>
      <c r="BV246" s="116"/>
      <c r="BW246" s="117"/>
      <c r="BX246" s="115">
        <f>BX87+BX129+BX144+BX172+BX191+BX217</f>
        <v>248531.97999999998</v>
      </c>
      <c r="BY246" s="116"/>
      <c r="BZ246" s="116"/>
      <c r="CA246" s="116"/>
      <c r="CB246" s="116"/>
      <c r="CC246" s="116"/>
      <c r="CD246" s="116"/>
      <c r="CE246" s="116"/>
      <c r="CF246" s="116"/>
      <c r="CG246" s="116"/>
      <c r="CH246" s="116"/>
      <c r="CI246" s="117"/>
      <c r="CJ246" s="91">
        <f t="shared" ref="CJ246:CJ253" si="17">BX246/BJ246</f>
        <v>0.79913049070266196</v>
      </c>
      <c r="CK246" s="91"/>
      <c r="CL246" s="91"/>
      <c r="CM246" s="91"/>
      <c r="CN246" s="91"/>
      <c r="CO246" s="91"/>
      <c r="CP246" s="91"/>
      <c r="CQ246" s="91"/>
      <c r="CR246" s="91"/>
      <c r="CS246" s="91"/>
      <c r="CT246" s="91"/>
      <c r="CU246" s="118"/>
      <c r="CV246" s="119"/>
      <c r="CW246" s="119"/>
      <c r="CX246" s="119"/>
      <c r="CY246" s="119"/>
      <c r="CZ246" s="119"/>
      <c r="DA246" s="119"/>
      <c r="DB246" s="119"/>
      <c r="DC246" s="119"/>
      <c r="DD246" s="119"/>
      <c r="DE246" s="119"/>
      <c r="DF246" s="119"/>
      <c r="DG246" s="119"/>
      <c r="DH246" s="119"/>
      <c r="DI246" s="119"/>
      <c r="DJ246" s="120"/>
      <c r="DK246" s="115">
        <f>DK87+DK129+DK144+DK172+DK191+DK217+DK100+DK113+DK157</f>
        <v>607392.4</v>
      </c>
      <c r="DL246" s="116"/>
      <c r="DM246" s="116"/>
      <c r="DN246" s="116"/>
      <c r="DO246" s="116"/>
      <c r="DP246" s="116"/>
      <c r="DQ246" s="116"/>
      <c r="DR246" s="116"/>
      <c r="DS246" s="116"/>
      <c r="DT246" s="116"/>
      <c r="DU246" s="116"/>
      <c r="DV246" s="116"/>
      <c r="DW246" s="116"/>
      <c r="DX246" s="117"/>
      <c r="DY246" s="115">
        <f>DY217+DY191+DY172+DY144+DY129+DY87+DY100+DY113+DY157</f>
        <v>680340.73999999987</v>
      </c>
      <c r="DZ246" s="116"/>
      <c r="EA246" s="116"/>
      <c r="EB246" s="116"/>
      <c r="EC246" s="116"/>
      <c r="ED246" s="116"/>
      <c r="EE246" s="116"/>
      <c r="EF246" s="116"/>
      <c r="EG246" s="116"/>
      <c r="EH246" s="116"/>
      <c r="EI246" s="116"/>
      <c r="EJ246" s="117"/>
      <c r="EK246" s="91">
        <f t="shared" ref="EK246:EK253" si="18">DY246/DK246</f>
        <v>1.1201008441989064</v>
      </c>
      <c r="EL246" s="91"/>
      <c r="EM246" s="91"/>
      <c r="EN246" s="91"/>
      <c r="EO246" s="91"/>
      <c r="EP246" s="91"/>
      <c r="EQ246" s="91"/>
      <c r="ER246" s="91"/>
      <c r="ES246" s="91"/>
      <c r="ET246" s="91"/>
      <c r="EU246" s="91"/>
      <c r="EV246" s="118"/>
      <c r="EW246" s="119"/>
      <c r="EX246" s="119"/>
      <c r="EY246" s="119"/>
      <c r="EZ246" s="119"/>
      <c r="FA246" s="119"/>
      <c r="FB246" s="119"/>
      <c r="FC246" s="119"/>
      <c r="FD246" s="119"/>
      <c r="FE246" s="119"/>
      <c r="FF246" s="119"/>
      <c r="FG246" s="119"/>
      <c r="FH246" s="119"/>
      <c r="FI246" s="119"/>
      <c r="FJ246" s="119"/>
      <c r="FK246" s="120"/>
      <c r="FL246" s="109"/>
      <c r="FM246" s="110"/>
      <c r="FN246" s="110"/>
      <c r="FO246" s="110"/>
      <c r="FP246" s="110"/>
      <c r="FQ246" s="110"/>
      <c r="FR246" s="110"/>
      <c r="FS246" s="110"/>
      <c r="FT246" s="110"/>
      <c r="FU246" s="110"/>
      <c r="FV246" s="110"/>
      <c r="FW246" s="110"/>
      <c r="FX246" s="110"/>
      <c r="FY246" s="110"/>
      <c r="FZ246" s="110"/>
      <c r="GA246" s="111"/>
      <c r="GB246" s="6"/>
      <c r="GC246" s="6"/>
      <c r="GD246" s="6"/>
      <c r="GE246" s="6"/>
      <c r="GF246" s="6"/>
    </row>
    <row r="247" spans="2:188" ht="15" customHeight="1" x14ac:dyDescent="0.3">
      <c r="B247" s="93"/>
      <c r="C247" s="93"/>
      <c r="D247" s="93"/>
      <c r="E247" s="93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  <c r="AN247" s="35" t="s">
        <v>71</v>
      </c>
      <c r="AO247" s="35"/>
      <c r="AP247" s="35"/>
      <c r="AQ247" s="35"/>
      <c r="AR247" s="35"/>
      <c r="AS247" s="35"/>
      <c r="AT247" s="35"/>
      <c r="AU247" s="35"/>
      <c r="AV247" s="35"/>
      <c r="AW247" s="35"/>
      <c r="AX247" s="75" t="s">
        <v>88</v>
      </c>
      <c r="AY247" s="76"/>
      <c r="AZ247" s="76"/>
      <c r="BA247" s="76"/>
      <c r="BB247" s="76"/>
      <c r="BC247" s="76"/>
      <c r="BD247" s="76"/>
      <c r="BE247" s="76"/>
      <c r="BF247" s="76"/>
      <c r="BG247" s="76"/>
      <c r="BH247" s="76"/>
      <c r="BI247" s="77"/>
      <c r="BJ247" s="115">
        <f>BJ218+BJ192+BJ173+BJ145+BJ130+BJ88</f>
        <v>98989</v>
      </c>
      <c r="BK247" s="116"/>
      <c r="BL247" s="116"/>
      <c r="BM247" s="116"/>
      <c r="BN247" s="116"/>
      <c r="BO247" s="116"/>
      <c r="BP247" s="116"/>
      <c r="BQ247" s="116"/>
      <c r="BR247" s="116"/>
      <c r="BS247" s="116"/>
      <c r="BT247" s="116"/>
      <c r="BU247" s="116"/>
      <c r="BV247" s="116"/>
      <c r="BW247" s="117"/>
      <c r="BX247" s="115">
        <f>BX88+BX130+BX145+BX173+BX192+BX218</f>
        <v>95517.900000000009</v>
      </c>
      <c r="BY247" s="116"/>
      <c r="BZ247" s="116"/>
      <c r="CA247" s="116"/>
      <c r="CB247" s="116"/>
      <c r="CC247" s="116"/>
      <c r="CD247" s="116"/>
      <c r="CE247" s="116"/>
      <c r="CF247" s="116"/>
      <c r="CG247" s="116"/>
      <c r="CH247" s="116"/>
      <c r="CI247" s="117"/>
      <c r="CJ247" s="91">
        <f t="shared" si="17"/>
        <v>0.96493448767034729</v>
      </c>
      <c r="CK247" s="91"/>
      <c r="CL247" s="91"/>
      <c r="CM247" s="91"/>
      <c r="CN247" s="91"/>
      <c r="CO247" s="91"/>
      <c r="CP247" s="91"/>
      <c r="CQ247" s="91"/>
      <c r="CR247" s="91"/>
      <c r="CS247" s="91"/>
      <c r="CT247" s="91"/>
      <c r="CU247" s="40"/>
      <c r="CV247" s="40"/>
      <c r="CW247" s="40"/>
      <c r="CX247" s="40"/>
      <c r="CY247" s="40"/>
      <c r="CZ247" s="40"/>
      <c r="DA247" s="40"/>
      <c r="DB247" s="40"/>
      <c r="DC247" s="40"/>
      <c r="DD247" s="40"/>
      <c r="DE247" s="40"/>
      <c r="DF247" s="40"/>
      <c r="DG247" s="40"/>
      <c r="DH247" s="40"/>
      <c r="DI247" s="40"/>
      <c r="DJ247" s="40"/>
      <c r="DK247" s="115">
        <f>DK88+DK130+DK145+DK173+DK192+DK218+DK101+DK114+DK158</f>
        <v>243832</v>
      </c>
      <c r="DL247" s="116"/>
      <c r="DM247" s="116"/>
      <c r="DN247" s="116"/>
      <c r="DO247" s="116"/>
      <c r="DP247" s="116"/>
      <c r="DQ247" s="116"/>
      <c r="DR247" s="116"/>
      <c r="DS247" s="116"/>
      <c r="DT247" s="116"/>
      <c r="DU247" s="116"/>
      <c r="DV247" s="116"/>
      <c r="DW247" s="116"/>
      <c r="DX247" s="117"/>
      <c r="DY247" s="115">
        <f>DY218+DY192+DY173+DY145+DY130+DY88+DY101+DY114+DY158</f>
        <v>283427.5</v>
      </c>
      <c r="DZ247" s="116"/>
      <c r="EA247" s="116"/>
      <c r="EB247" s="116"/>
      <c r="EC247" s="116"/>
      <c r="ED247" s="116"/>
      <c r="EE247" s="116"/>
      <c r="EF247" s="116"/>
      <c r="EG247" s="116"/>
      <c r="EH247" s="116"/>
      <c r="EI247" s="116"/>
      <c r="EJ247" s="117"/>
      <c r="EK247" s="91">
        <f t="shared" si="18"/>
        <v>1.1623884477837199</v>
      </c>
      <c r="EL247" s="91"/>
      <c r="EM247" s="91"/>
      <c r="EN247" s="91"/>
      <c r="EO247" s="91"/>
      <c r="EP247" s="91"/>
      <c r="EQ247" s="91"/>
      <c r="ER247" s="91"/>
      <c r="ES247" s="91"/>
      <c r="ET247" s="91"/>
      <c r="EU247" s="91"/>
      <c r="EV247" s="40"/>
      <c r="EW247" s="40"/>
      <c r="EX247" s="40"/>
      <c r="EY247" s="40"/>
      <c r="EZ247" s="40"/>
      <c r="FA247" s="40"/>
      <c r="FB247" s="40"/>
      <c r="FC247" s="40"/>
      <c r="FD247" s="40"/>
      <c r="FE247" s="40"/>
      <c r="FF247" s="40"/>
      <c r="FG247" s="40"/>
      <c r="FH247" s="40"/>
      <c r="FI247" s="40"/>
      <c r="FJ247" s="40"/>
      <c r="FK247" s="40"/>
      <c r="FL247" s="35"/>
      <c r="FM247" s="35"/>
      <c r="FN247" s="35"/>
      <c r="FO247" s="35"/>
      <c r="FP247" s="35"/>
      <c r="FQ247" s="35"/>
      <c r="FR247" s="35"/>
      <c r="FS247" s="35"/>
      <c r="FT247" s="35"/>
      <c r="FU247" s="35"/>
      <c r="FV247" s="35"/>
      <c r="FW247" s="35"/>
      <c r="FX247" s="35"/>
      <c r="FY247" s="35"/>
      <c r="FZ247" s="35"/>
      <c r="GA247" s="35"/>
      <c r="GB247" s="6"/>
      <c r="GC247" s="6"/>
      <c r="GD247" s="6"/>
      <c r="GE247" s="6"/>
      <c r="GF247" s="6"/>
    </row>
    <row r="248" spans="2:188" ht="15" customHeight="1" x14ac:dyDescent="0.3">
      <c r="B248" s="93"/>
      <c r="C248" s="93"/>
      <c r="D248" s="93"/>
      <c r="E248" s="93"/>
      <c r="F248" s="93"/>
      <c r="G248" s="93"/>
      <c r="H248" s="93"/>
      <c r="I248" s="93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  <c r="AB248" s="93"/>
      <c r="AC248" s="93"/>
      <c r="AD248" s="93"/>
      <c r="AE248" s="93"/>
      <c r="AF248" s="93"/>
      <c r="AG248" s="93"/>
      <c r="AH248" s="93"/>
      <c r="AI248" s="93"/>
      <c r="AJ248" s="93"/>
      <c r="AK248" s="93"/>
      <c r="AL248" s="93"/>
      <c r="AM248" s="93"/>
      <c r="AN248" s="35" t="s">
        <v>72</v>
      </c>
      <c r="AO248" s="35"/>
      <c r="AP248" s="35"/>
      <c r="AQ248" s="35"/>
      <c r="AR248" s="35"/>
      <c r="AS248" s="35"/>
      <c r="AT248" s="35"/>
      <c r="AU248" s="35"/>
      <c r="AV248" s="35"/>
      <c r="AW248" s="35"/>
      <c r="AX248" s="75" t="s">
        <v>88</v>
      </c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7"/>
      <c r="BJ248" s="115">
        <f>BJ219+BJ193+BJ174+BJ146+BJ131+BJ89</f>
        <v>92184</v>
      </c>
      <c r="BK248" s="116"/>
      <c r="BL248" s="116"/>
      <c r="BM248" s="116"/>
      <c r="BN248" s="116"/>
      <c r="BO248" s="116"/>
      <c r="BP248" s="116"/>
      <c r="BQ248" s="116"/>
      <c r="BR248" s="116"/>
      <c r="BS248" s="116"/>
      <c r="BT248" s="116"/>
      <c r="BU248" s="116"/>
      <c r="BV248" s="116"/>
      <c r="BW248" s="117"/>
      <c r="BX248" s="115">
        <f>BX89+BX131+BX146+BX174+BX193+BX219</f>
        <v>88591.03</v>
      </c>
      <c r="BY248" s="116"/>
      <c r="BZ248" s="116"/>
      <c r="CA248" s="116"/>
      <c r="CB248" s="116"/>
      <c r="CC248" s="116"/>
      <c r="CD248" s="116"/>
      <c r="CE248" s="116"/>
      <c r="CF248" s="116"/>
      <c r="CG248" s="116"/>
      <c r="CH248" s="116"/>
      <c r="CI248" s="117"/>
      <c r="CJ248" s="91">
        <f t="shared" si="17"/>
        <v>0.96102393040006939</v>
      </c>
      <c r="CK248" s="91"/>
      <c r="CL248" s="91"/>
      <c r="CM248" s="91"/>
      <c r="CN248" s="91"/>
      <c r="CO248" s="91"/>
      <c r="CP248" s="91"/>
      <c r="CQ248" s="91"/>
      <c r="CR248" s="91"/>
      <c r="CS248" s="91"/>
      <c r="CT248" s="91"/>
      <c r="CU248" s="40"/>
      <c r="CV248" s="40"/>
      <c r="CW248" s="40"/>
      <c r="CX248" s="40"/>
      <c r="CY248" s="40"/>
      <c r="CZ248" s="40"/>
      <c r="DA248" s="40"/>
      <c r="DB248" s="40"/>
      <c r="DC248" s="40"/>
      <c r="DD248" s="40"/>
      <c r="DE248" s="40"/>
      <c r="DF248" s="40"/>
      <c r="DG248" s="40"/>
      <c r="DH248" s="40"/>
      <c r="DI248" s="40"/>
      <c r="DJ248" s="40"/>
      <c r="DK248" s="115">
        <f>DK89+DK131+DK146+DK174+DK193+DK219+DK102+DK115+DK159</f>
        <v>408325.4</v>
      </c>
      <c r="DL248" s="116"/>
      <c r="DM248" s="116"/>
      <c r="DN248" s="116"/>
      <c r="DO248" s="116"/>
      <c r="DP248" s="116"/>
      <c r="DQ248" s="116"/>
      <c r="DR248" s="116"/>
      <c r="DS248" s="116"/>
      <c r="DT248" s="116"/>
      <c r="DU248" s="116"/>
      <c r="DV248" s="116"/>
      <c r="DW248" s="116"/>
      <c r="DX248" s="117"/>
      <c r="DY248" s="115">
        <f>DY219+DY193+DY174+DY146+DY131+DY89+DY102+DY115+DY159</f>
        <v>404301.54000000004</v>
      </c>
      <c r="DZ248" s="116"/>
      <c r="EA248" s="116"/>
      <c r="EB248" s="116"/>
      <c r="EC248" s="116"/>
      <c r="ED248" s="116"/>
      <c r="EE248" s="116"/>
      <c r="EF248" s="116"/>
      <c r="EG248" s="116"/>
      <c r="EH248" s="116"/>
      <c r="EI248" s="116"/>
      <c r="EJ248" s="117"/>
      <c r="EK248" s="91">
        <f t="shared" si="18"/>
        <v>0.99014545751990946</v>
      </c>
      <c r="EL248" s="91"/>
      <c r="EM248" s="91"/>
      <c r="EN248" s="91"/>
      <c r="EO248" s="91"/>
      <c r="EP248" s="91"/>
      <c r="EQ248" s="91"/>
      <c r="ER248" s="91"/>
      <c r="ES248" s="91"/>
      <c r="ET248" s="91"/>
      <c r="EU248" s="91"/>
      <c r="EV248" s="40"/>
      <c r="EW248" s="40"/>
      <c r="EX248" s="40"/>
      <c r="EY248" s="40"/>
      <c r="EZ248" s="40"/>
      <c r="FA248" s="40"/>
      <c r="FB248" s="40"/>
      <c r="FC248" s="40"/>
      <c r="FD248" s="40"/>
      <c r="FE248" s="40"/>
      <c r="FF248" s="40"/>
      <c r="FG248" s="40"/>
      <c r="FH248" s="40"/>
      <c r="FI248" s="40"/>
      <c r="FJ248" s="40"/>
      <c r="FK248" s="40"/>
      <c r="FL248" s="35"/>
      <c r="FM248" s="35"/>
      <c r="FN248" s="35"/>
      <c r="FO248" s="35"/>
      <c r="FP248" s="35"/>
      <c r="FQ248" s="35"/>
      <c r="FR248" s="35"/>
      <c r="FS248" s="35"/>
      <c r="FT248" s="35"/>
      <c r="FU248" s="35"/>
      <c r="FV248" s="35"/>
      <c r="FW248" s="35"/>
      <c r="FX248" s="35"/>
      <c r="FY248" s="35"/>
      <c r="FZ248" s="35"/>
      <c r="GA248" s="35"/>
      <c r="GB248" s="6"/>
      <c r="GC248" s="6"/>
      <c r="GD248" s="6"/>
      <c r="GE248" s="6"/>
      <c r="GF248" s="6"/>
    </row>
    <row r="249" spans="2:188" ht="15" customHeight="1" x14ac:dyDescent="0.3">
      <c r="B249" s="93"/>
      <c r="C249" s="93"/>
      <c r="D249" s="93"/>
      <c r="E249" s="93"/>
      <c r="F249" s="93"/>
      <c r="G249" s="93"/>
      <c r="H249" s="93"/>
      <c r="I249" s="93"/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  <c r="AB249" s="93"/>
      <c r="AC249" s="93"/>
      <c r="AD249" s="93"/>
      <c r="AE249" s="93"/>
      <c r="AF249" s="93"/>
      <c r="AG249" s="93"/>
      <c r="AH249" s="93"/>
      <c r="AI249" s="93"/>
      <c r="AJ249" s="93"/>
      <c r="AK249" s="93"/>
      <c r="AL249" s="93"/>
      <c r="AM249" s="93"/>
      <c r="AN249" s="35" t="s">
        <v>73</v>
      </c>
      <c r="AO249" s="35"/>
      <c r="AP249" s="35"/>
      <c r="AQ249" s="35"/>
      <c r="AR249" s="35"/>
      <c r="AS249" s="35"/>
      <c r="AT249" s="35"/>
      <c r="AU249" s="35"/>
      <c r="AV249" s="35"/>
      <c r="AW249" s="35"/>
      <c r="AX249" s="75" t="s">
        <v>88</v>
      </c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7"/>
      <c r="BJ249" s="115">
        <f>BJ220+BJ194+BJ175+BJ147+BJ132+BJ90+BJ230</f>
        <v>214460</v>
      </c>
      <c r="BK249" s="116"/>
      <c r="BL249" s="116"/>
      <c r="BM249" s="116"/>
      <c r="BN249" s="116"/>
      <c r="BO249" s="116"/>
      <c r="BP249" s="116"/>
      <c r="BQ249" s="116"/>
      <c r="BR249" s="116"/>
      <c r="BS249" s="116"/>
      <c r="BT249" s="116"/>
      <c r="BU249" s="116"/>
      <c r="BV249" s="116"/>
      <c r="BW249" s="117"/>
      <c r="BX249" s="115">
        <f>BX90+BX132+BX147+BX175+BX194+BX220+BX230</f>
        <v>194958.91999999998</v>
      </c>
      <c r="BY249" s="116"/>
      <c r="BZ249" s="116"/>
      <c r="CA249" s="116"/>
      <c r="CB249" s="116"/>
      <c r="CC249" s="116"/>
      <c r="CD249" s="116"/>
      <c r="CE249" s="116"/>
      <c r="CF249" s="116"/>
      <c r="CG249" s="116"/>
      <c r="CH249" s="116"/>
      <c r="CI249" s="117"/>
      <c r="CJ249" s="91">
        <f t="shared" si="17"/>
        <v>0.90906891728061168</v>
      </c>
      <c r="CK249" s="91"/>
      <c r="CL249" s="91"/>
      <c r="CM249" s="91"/>
      <c r="CN249" s="91"/>
      <c r="CO249" s="91"/>
      <c r="CP249" s="91"/>
      <c r="CQ249" s="91"/>
      <c r="CR249" s="91"/>
      <c r="CS249" s="91"/>
      <c r="CT249" s="91"/>
      <c r="CU249" s="40"/>
      <c r="CV249" s="40"/>
      <c r="CW249" s="40"/>
      <c r="CX249" s="40"/>
      <c r="CY249" s="40"/>
      <c r="CZ249" s="40"/>
      <c r="DA249" s="40"/>
      <c r="DB249" s="40"/>
      <c r="DC249" s="40"/>
      <c r="DD249" s="40"/>
      <c r="DE249" s="40"/>
      <c r="DF249" s="40"/>
      <c r="DG249" s="40"/>
      <c r="DH249" s="40"/>
      <c r="DI249" s="40"/>
      <c r="DJ249" s="40"/>
      <c r="DK249" s="115">
        <f>DK90+DK132+DK147+DK175+DK194+DK220+DK230+DK103+DK116+DK160</f>
        <v>974871.5</v>
      </c>
      <c r="DL249" s="116"/>
      <c r="DM249" s="116"/>
      <c r="DN249" s="116"/>
      <c r="DO249" s="116"/>
      <c r="DP249" s="116"/>
      <c r="DQ249" s="116"/>
      <c r="DR249" s="116"/>
      <c r="DS249" s="116"/>
      <c r="DT249" s="116"/>
      <c r="DU249" s="116"/>
      <c r="DV249" s="116"/>
      <c r="DW249" s="116"/>
      <c r="DX249" s="117"/>
      <c r="DY249" s="115">
        <f>DY220+DY194+DY175+DY147+DY132+DY90+DY230+DY103+DY116+DY160</f>
        <v>891653.38</v>
      </c>
      <c r="DZ249" s="116"/>
      <c r="EA249" s="116"/>
      <c r="EB249" s="116"/>
      <c r="EC249" s="116"/>
      <c r="ED249" s="116"/>
      <c r="EE249" s="116"/>
      <c r="EF249" s="116"/>
      <c r="EG249" s="116"/>
      <c r="EH249" s="116"/>
      <c r="EI249" s="116"/>
      <c r="EJ249" s="117"/>
      <c r="EK249" s="91">
        <f t="shared" si="18"/>
        <v>0.91463683162344989</v>
      </c>
      <c r="EL249" s="91"/>
      <c r="EM249" s="91"/>
      <c r="EN249" s="91"/>
      <c r="EO249" s="91"/>
      <c r="EP249" s="91"/>
      <c r="EQ249" s="91"/>
      <c r="ER249" s="91"/>
      <c r="ES249" s="91"/>
      <c r="ET249" s="91"/>
      <c r="EU249" s="91"/>
      <c r="EV249" s="40"/>
      <c r="EW249" s="40"/>
      <c r="EX249" s="40"/>
      <c r="EY249" s="40"/>
      <c r="EZ249" s="40"/>
      <c r="FA249" s="40"/>
      <c r="FB249" s="40"/>
      <c r="FC249" s="40"/>
      <c r="FD249" s="40"/>
      <c r="FE249" s="40"/>
      <c r="FF249" s="40"/>
      <c r="FG249" s="40"/>
      <c r="FH249" s="40"/>
      <c r="FI249" s="40"/>
      <c r="FJ249" s="40"/>
      <c r="FK249" s="40"/>
      <c r="FL249" s="35"/>
      <c r="FM249" s="35"/>
      <c r="FN249" s="35"/>
      <c r="FO249" s="35"/>
      <c r="FP249" s="35"/>
      <c r="FQ249" s="35"/>
      <c r="FR249" s="35"/>
      <c r="FS249" s="35"/>
      <c r="FT249" s="35"/>
      <c r="FU249" s="35"/>
      <c r="FV249" s="35"/>
      <c r="FW249" s="35"/>
      <c r="FX249" s="35"/>
      <c r="FY249" s="35"/>
      <c r="FZ249" s="35"/>
      <c r="GA249" s="35"/>
      <c r="GB249" s="6"/>
      <c r="GC249" s="6"/>
      <c r="GD249" s="6"/>
      <c r="GE249" s="6"/>
      <c r="GF249" s="6"/>
    </row>
    <row r="250" spans="2:188" ht="15" customHeight="1" x14ac:dyDescent="0.3">
      <c r="B250" s="93"/>
      <c r="C250" s="93"/>
      <c r="D250" s="93"/>
      <c r="E250" s="93"/>
      <c r="F250" s="93"/>
      <c r="G250" s="93"/>
      <c r="H250" s="93"/>
      <c r="I250" s="93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  <c r="AN250" s="35" t="s">
        <v>74</v>
      </c>
      <c r="AO250" s="35"/>
      <c r="AP250" s="35"/>
      <c r="AQ250" s="35"/>
      <c r="AR250" s="35"/>
      <c r="AS250" s="35"/>
      <c r="AT250" s="35"/>
      <c r="AU250" s="35"/>
      <c r="AV250" s="35"/>
      <c r="AW250" s="35"/>
      <c r="AX250" s="75" t="s">
        <v>88</v>
      </c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7"/>
      <c r="BJ250" s="115">
        <f>BJ221+BJ195+BJ176+BJ148+BJ133+BJ91</f>
        <v>45150</v>
      </c>
      <c r="BK250" s="116"/>
      <c r="BL250" s="116"/>
      <c r="BM250" s="116"/>
      <c r="BN250" s="116"/>
      <c r="BO250" s="116"/>
      <c r="BP250" s="116"/>
      <c r="BQ250" s="116"/>
      <c r="BR250" s="116"/>
      <c r="BS250" s="116"/>
      <c r="BT250" s="116"/>
      <c r="BU250" s="116"/>
      <c r="BV250" s="116"/>
      <c r="BW250" s="117"/>
      <c r="BX250" s="115">
        <f>BX91+BX133+BX148+BX176+BX195+BX221</f>
        <v>45107.12</v>
      </c>
      <c r="BY250" s="116"/>
      <c r="BZ250" s="116"/>
      <c r="CA250" s="116"/>
      <c r="CB250" s="116"/>
      <c r="CC250" s="116"/>
      <c r="CD250" s="116"/>
      <c r="CE250" s="116"/>
      <c r="CF250" s="116"/>
      <c r="CG250" s="116"/>
      <c r="CH250" s="116"/>
      <c r="CI250" s="117"/>
      <c r="CJ250" s="91">
        <f t="shared" si="17"/>
        <v>0.99905027685492809</v>
      </c>
      <c r="CK250" s="91"/>
      <c r="CL250" s="91"/>
      <c r="CM250" s="91"/>
      <c r="CN250" s="91"/>
      <c r="CO250" s="91"/>
      <c r="CP250" s="91"/>
      <c r="CQ250" s="91"/>
      <c r="CR250" s="91"/>
      <c r="CS250" s="91"/>
      <c r="CT250" s="91"/>
      <c r="CU250" s="40"/>
      <c r="CV250" s="40"/>
      <c r="CW250" s="40"/>
      <c r="CX250" s="40"/>
      <c r="CY250" s="40"/>
      <c r="CZ250" s="40"/>
      <c r="DA250" s="40"/>
      <c r="DB250" s="40"/>
      <c r="DC250" s="40"/>
      <c r="DD250" s="40"/>
      <c r="DE250" s="40"/>
      <c r="DF250" s="40"/>
      <c r="DG250" s="40"/>
      <c r="DH250" s="40"/>
      <c r="DI250" s="40"/>
      <c r="DJ250" s="40"/>
      <c r="DK250" s="115">
        <f>DK91+DK133+DK148+DK176+DK195+DK221+DK104+DK117+DK161</f>
        <v>172608.2</v>
      </c>
      <c r="DL250" s="116"/>
      <c r="DM250" s="116"/>
      <c r="DN250" s="116"/>
      <c r="DO250" s="116"/>
      <c r="DP250" s="116"/>
      <c r="DQ250" s="116"/>
      <c r="DR250" s="116"/>
      <c r="DS250" s="116"/>
      <c r="DT250" s="116"/>
      <c r="DU250" s="116"/>
      <c r="DV250" s="116"/>
      <c r="DW250" s="116"/>
      <c r="DX250" s="117"/>
      <c r="DY250" s="115">
        <f>DY221+DY195+DY176+DY148+DY133+DY91+DY104+DY117+DY161</f>
        <v>198996.5</v>
      </c>
      <c r="DZ250" s="116"/>
      <c r="EA250" s="116"/>
      <c r="EB250" s="116"/>
      <c r="EC250" s="116"/>
      <c r="ED250" s="116"/>
      <c r="EE250" s="116"/>
      <c r="EF250" s="116"/>
      <c r="EG250" s="116"/>
      <c r="EH250" s="116"/>
      <c r="EI250" s="116"/>
      <c r="EJ250" s="117"/>
      <c r="EK250" s="91">
        <f t="shared" si="18"/>
        <v>1.1528797588990558</v>
      </c>
      <c r="EL250" s="91"/>
      <c r="EM250" s="91"/>
      <c r="EN250" s="91"/>
      <c r="EO250" s="91"/>
      <c r="EP250" s="91"/>
      <c r="EQ250" s="91"/>
      <c r="ER250" s="91"/>
      <c r="ES250" s="91"/>
      <c r="ET250" s="91"/>
      <c r="EU250" s="91"/>
      <c r="EV250" s="40"/>
      <c r="EW250" s="40"/>
      <c r="EX250" s="40"/>
      <c r="EY250" s="40"/>
      <c r="EZ250" s="40"/>
      <c r="FA250" s="40"/>
      <c r="FB250" s="40"/>
      <c r="FC250" s="40"/>
      <c r="FD250" s="40"/>
      <c r="FE250" s="40"/>
      <c r="FF250" s="40"/>
      <c r="FG250" s="40"/>
      <c r="FH250" s="40"/>
      <c r="FI250" s="40"/>
      <c r="FJ250" s="40"/>
      <c r="FK250" s="40"/>
      <c r="FL250" s="35"/>
      <c r="FM250" s="35"/>
      <c r="FN250" s="35"/>
      <c r="FO250" s="35"/>
      <c r="FP250" s="35"/>
      <c r="FQ250" s="35"/>
      <c r="FR250" s="35"/>
      <c r="FS250" s="35"/>
      <c r="FT250" s="35"/>
      <c r="FU250" s="35"/>
      <c r="FV250" s="35"/>
      <c r="FW250" s="35"/>
      <c r="FX250" s="35"/>
      <c r="FY250" s="35"/>
      <c r="FZ250" s="35"/>
      <c r="GA250" s="35"/>
      <c r="GB250" s="6"/>
      <c r="GC250" s="6"/>
      <c r="GD250" s="6"/>
      <c r="GE250" s="6"/>
      <c r="GF250" s="6"/>
    </row>
    <row r="251" spans="2:188" ht="15" customHeight="1" x14ac:dyDescent="0.3"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35" t="s">
        <v>75</v>
      </c>
      <c r="AO251" s="35"/>
      <c r="AP251" s="35"/>
      <c r="AQ251" s="35"/>
      <c r="AR251" s="35"/>
      <c r="AS251" s="35"/>
      <c r="AT251" s="35"/>
      <c r="AU251" s="35"/>
      <c r="AV251" s="35"/>
      <c r="AW251" s="35"/>
      <c r="AX251" s="75" t="s">
        <v>88</v>
      </c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7"/>
      <c r="BJ251" s="115">
        <f>BJ222+BJ196+BJ177+BJ149+BJ134+BJ92</f>
        <v>15020</v>
      </c>
      <c r="BK251" s="116"/>
      <c r="BL251" s="116"/>
      <c r="BM251" s="116"/>
      <c r="BN251" s="116"/>
      <c r="BO251" s="116"/>
      <c r="BP251" s="116"/>
      <c r="BQ251" s="116"/>
      <c r="BR251" s="116"/>
      <c r="BS251" s="116"/>
      <c r="BT251" s="116"/>
      <c r="BU251" s="116"/>
      <c r="BV251" s="116"/>
      <c r="BW251" s="117"/>
      <c r="BX251" s="115">
        <f>BX92+BX134+BX149+BX177+BX196+BX222</f>
        <v>5007</v>
      </c>
      <c r="BY251" s="116"/>
      <c r="BZ251" s="116"/>
      <c r="CA251" s="116"/>
      <c r="CB251" s="116"/>
      <c r="CC251" s="116"/>
      <c r="CD251" s="116"/>
      <c r="CE251" s="116"/>
      <c r="CF251" s="116"/>
      <c r="CG251" s="116"/>
      <c r="CH251" s="116"/>
      <c r="CI251" s="117"/>
      <c r="CJ251" s="91">
        <f t="shared" si="17"/>
        <v>0.33335552596537948</v>
      </c>
      <c r="CK251" s="91"/>
      <c r="CL251" s="91"/>
      <c r="CM251" s="91"/>
      <c r="CN251" s="91"/>
      <c r="CO251" s="91"/>
      <c r="CP251" s="91"/>
      <c r="CQ251" s="91"/>
      <c r="CR251" s="91"/>
      <c r="CS251" s="91"/>
      <c r="CT251" s="91"/>
      <c r="CU251" s="40"/>
      <c r="CV251" s="40"/>
      <c r="CW251" s="40"/>
      <c r="CX251" s="40"/>
      <c r="CY251" s="40"/>
      <c r="CZ251" s="40"/>
      <c r="DA251" s="40"/>
      <c r="DB251" s="40"/>
      <c r="DC251" s="40"/>
      <c r="DD251" s="40"/>
      <c r="DE251" s="40"/>
      <c r="DF251" s="40"/>
      <c r="DG251" s="40"/>
      <c r="DH251" s="40"/>
      <c r="DI251" s="40"/>
      <c r="DJ251" s="40"/>
      <c r="DK251" s="115">
        <f>DK92+DK134+DK149+DK177+DK196+DK222+DK105+DK118+DK162</f>
        <v>86430.6</v>
      </c>
      <c r="DL251" s="116"/>
      <c r="DM251" s="116"/>
      <c r="DN251" s="116"/>
      <c r="DO251" s="116"/>
      <c r="DP251" s="116"/>
      <c r="DQ251" s="116"/>
      <c r="DR251" s="116"/>
      <c r="DS251" s="116"/>
      <c r="DT251" s="116"/>
      <c r="DU251" s="116"/>
      <c r="DV251" s="116"/>
      <c r="DW251" s="116"/>
      <c r="DX251" s="117"/>
      <c r="DY251" s="115">
        <f>DY222+DY196+DY177+DY149+DY134+DY92+DY105+DY118+DY162</f>
        <v>77675.31</v>
      </c>
      <c r="DZ251" s="116"/>
      <c r="EA251" s="116"/>
      <c r="EB251" s="116"/>
      <c r="EC251" s="116"/>
      <c r="ED251" s="116"/>
      <c r="EE251" s="116"/>
      <c r="EF251" s="116"/>
      <c r="EG251" s="116"/>
      <c r="EH251" s="116"/>
      <c r="EI251" s="116"/>
      <c r="EJ251" s="117"/>
      <c r="EK251" s="91">
        <f t="shared" si="18"/>
        <v>0.89870150155153372</v>
      </c>
      <c r="EL251" s="91"/>
      <c r="EM251" s="91"/>
      <c r="EN251" s="91"/>
      <c r="EO251" s="91"/>
      <c r="EP251" s="91"/>
      <c r="EQ251" s="91"/>
      <c r="ER251" s="91"/>
      <c r="ES251" s="91"/>
      <c r="ET251" s="91"/>
      <c r="EU251" s="91"/>
      <c r="EV251" s="40"/>
      <c r="EW251" s="40"/>
      <c r="EX251" s="40"/>
      <c r="EY251" s="40"/>
      <c r="EZ251" s="40"/>
      <c r="FA251" s="40"/>
      <c r="FB251" s="40"/>
      <c r="FC251" s="40"/>
      <c r="FD251" s="40"/>
      <c r="FE251" s="40"/>
      <c r="FF251" s="40"/>
      <c r="FG251" s="40"/>
      <c r="FH251" s="40"/>
      <c r="FI251" s="40"/>
      <c r="FJ251" s="40"/>
      <c r="FK251" s="40"/>
      <c r="FL251" s="35"/>
      <c r="FM251" s="35"/>
      <c r="FN251" s="35"/>
      <c r="FO251" s="35"/>
      <c r="FP251" s="35"/>
      <c r="FQ251" s="35"/>
      <c r="FR251" s="35"/>
      <c r="FS251" s="35"/>
      <c r="FT251" s="35"/>
      <c r="FU251" s="35"/>
      <c r="FV251" s="35"/>
      <c r="FW251" s="35"/>
      <c r="FX251" s="35"/>
      <c r="FY251" s="35"/>
      <c r="FZ251" s="35"/>
      <c r="GA251" s="35"/>
      <c r="GB251" s="6"/>
      <c r="GC251" s="6"/>
      <c r="GD251" s="6"/>
      <c r="GE251" s="6"/>
      <c r="GF251" s="6"/>
    </row>
    <row r="252" spans="2:188" ht="27" customHeight="1" x14ac:dyDescent="0.3"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35" t="s">
        <v>76</v>
      </c>
      <c r="AO252" s="35"/>
      <c r="AP252" s="35"/>
      <c r="AQ252" s="35"/>
      <c r="AR252" s="35"/>
      <c r="AS252" s="35"/>
      <c r="AT252" s="35"/>
      <c r="AU252" s="35"/>
      <c r="AV252" s="35"/>
      <c r="AW252" s="35"/>
      <c r="AX252" s="75" t="s">
        <v>88</v>
      </c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7"/>
      <c r="BJ252" s="115">
        <f>BJ223+BJ197+BJ178+BJ150+BJ135+BJ93</f>
        <v>79195</v>
      </c>
      <c r="BK252" s="116"/>
      <c r="BL252" s="116"/>
      <c r="BM252" s="116"/>
      <c r="BN252" s="116"/>
      <c r="BO252" s="116"/>
      <c r="BP252" s="116"/>
      <c r="BQ252" s="116"/>
      <c r="BR252" s="116"/>
      <c r="BS252" s="116"/>
      <c r="BT252" s="116"/>
      <c r="BU252" s="116"/>
      <c r="BV252" s="116"/>
      <c r="BW252" s="117"/>
      <c r="BX252" s="115">
        <f>BX93+BX163+BX150+BX178+BX197+BX223</f>
        <v>28636.34</v>
      </c>
      <c r="BY252" s="116"/>
      <c r="BZ252" s="116"/>
      <c r="CA252" s="116"/>
      <c r="CB252" s="116"/>
      <c r="CC252" s="116"/>
      <c r="CD252" s="116"/>
      <c r="CE252" s="116"/>
      <c r="CF252" s="116"/>
      <c r="CG252" s="116"/>
      <c r="CH252" s="116"/>
      <c r="CI252" s="117"/>
      <c r="CJ252" s="91">
        <f t="shared" si="17"/>
        <v>0.36159277732180062</v>
      </c>
      <c r="CK252" s="91"/>
      <c r="CL252" s="91"/>
      <c r="CM252" s="91"/>
      <c r="CN252" s="91"/>
      <c r="CO252" s="91"/>
      <c r="CP252" s="91"/>
      <c r="CQ252" s="91"/>
      <c r="CR252" s="91"/>
      <c r="CS252" s="91"/>
      <c r="CT252" s="91"/>
      <c r="CU252" s="40"/>
      <c r="CV252" s="40"/>
      <c r="CW252" s="40"/>
      <c r="CX252" s="40"/>
      <c r="CY252" s="40"/>
      <c r="CZ252" s="40"/>
      <c r="DA252" s="40"/>
      <c r="DB252" s="40"/>
      <c r="DC252" s="40"/>
      <c r="DD252" s="40"/>
      <c r="DE252" s="40"/>
      <c r="DF252" s="40"/>
      <c r="DG252" s="40"/>
      <c r="DH252" s="40"/>
      <c r="DI252" s="40"/>
      <c r="DJ252" s="40"/>
      <c r="DK252" s="115">
        <f>DK93+DK135+DK150+DK178+DK197+DK223+DK106+DK119+DK163</f>
        <v>315134.09999999998</v>
      </c>
      <c r="DL252" s="116"/>
      <c r="DM252" s="116"/>
      <c r="DN252" s="116"/>
      <c r="DO252" s="116"/>
      <c r="DP252" s="116"/>
      <c r="DQ252" s="116"/>
      <c r="DR252" s="116"/>
      <c r="DS252" s="116"/>
      <c r="DT252" s="116"/>
      <c r="DU252" s="116"/>
      <c r="DV252" s="116"/>
      <c r="DW252" s="116"/>
      <c r="DX252" s="117"/>
      <c r="DY252" s="115">
        <f>DY223+DY197+DY178+DY150+DY135+DY93+DY106+DY119+DY163</f>
        <v>314970.8</v>
      </c>
      <c r="DZ252" s="116"/>
      <c r="EA252" s="116"/>
      <c r="EB252" s="116"/>
      <c r="EC252" s="116"/>
      <c r="ED252" s="116"/>
      <c r="EE252" s="116"/>
      <c r="EF252" s="116"/>
      <c r="EG252" s="116"/>
      <c r="EH252" s="116"/>
      <c r="EI252" s="116"/>
      <c r="EJ252" s="117"/>
      <c r="EK252" s="91">
        <f t="shared" si="18"/>
        <v>0.9994818079033656</v>
      </c>
      <c r="EL252" s="91"/>
      <c r="EM252" s="91"/>
      <c r="EN252" s="91"/>
      <c r="EO252" s="91"/>
      <c r="EP252" s="91"/>
      <c r="EQ252" s="91"/>
      <c r="ER252" s="91"/>
      <c r="ES252" s="91"/>
      <c r="ET252" s="91"/>
      <c r="EU252" s="91"/>
      <c r="EV252" s="40"/>
      <c r="EW252" s="40"/>
      <c r="EX252" s="40"/>
      <c r="EY252" s="40"/>
      <c r="EZ252" s="40"/>
      <c r="FA252" s="40"/>
      <c r="FB252" s="40"/>
      <c r="FC252" s="40"/>
      <c r="FD252" s="40"/>
      <c r="FE252" s="40"/>
      <c r="FF252" s="40"/>
      <c r="FG252" s="40"/>
      <c r="FH252" s="40"/>
      <c r="FI252" s="40"/>
      <c r="FJ252" s="40"/>
      <c r="FK252" s="40"/>
      <c r="FL252" s="35"/>
      <c r="FM252" s="35"/>
      <c r="FN252" s="35"/>
      <c r="FO252" s="35"/>
      <c r="FP252" s="35"/>
      <c r="FQ252" s="35"/>
      <c r="FR252" s="35"/>
      <c r="FS252" s="35"/>
      <c r="FT252" s="35"/>
      <c r="FU252" s="35"/>
      <c r="FV252" s="35"/>
      <c r="FW252" s="35"/>
      <c r="FX252" s="35"/>
      <c r="FY252" s="35"/>
      <c r="FZ252" s="35"/>
      <c r="GA252" s="35"/>
      <c r="GB252" s="6"/>
      <c r="GC252" s="6"/>
      <c r="GD252" s="6"/>
      <c r="GE252" s="6"/>
      <c r="GF252" s="6"/>
    </row>
    <row r="253" spans="2:188" s="11" customFormat="1" ht="39" customHeight="1" x14ac:dyDescent="0.3">
      <c r="B253" s="94" t="s">
        <v>77</v>
      </c>
      <c r="C253" s="94"/>
      <c r="D253" s="94"/>
      <c r="E253" s="94"/>
      <c r="F253" s="94"/>
      <c r="G253" s="94"/>
      <c r="H253" s="94"/>
      <c r="I253" s="94"/>
      <c r="J253" s="94"/>
      <c r="K253" s="94"/>
      <c r="L253" s="94"/>
      <c r="M253" s="94"/>
      <c r="N253" s="94"/>
      <c r="O253" s="94"/>
      <c r="P253" s="94"/>
      <c r="Q253" s="94"/>
      <c r="R253" s="94"/>
      <c r="S253" s="94"/>
      <c r="T253" s="94"/>
      <c r="U253" s="94"/>
      <c r="V253" s="94"/>
      <c r="W253" s="94"/>
      <c r="X253" s="94"/>
      <c r="Y253" s="94"/>
      <c r="Z253" s="94"/>
      <c r="AA253" s="94"/>
      <c r="AB253" s="94"/>
      <c r="AC253" s="94"/>
      <c r="AD253" s="94"/>
      <c r="AE253" s="94"/>
      <c r="AF253" s="94"/>
      <c r="AG253" s="94"/>
      <c r="AH253" s="94"/>
      <c r="AI253" s="94"/>
      <c r="AJ253" s="94"/>
      <c r="AK253" s="94"/>
      <c r="AL253" s="94"/>
      <c r="AM253" s="94"/>
      <c r="AN253" s="89" t="s">
        <v>78</v>
      </c>
      <c r="AO253" s="89"/>
      <c r="AP253" s="89"/>
      <c r="AQ253" s="89"/>
      <c r="AR253" s="89"/>
      <c r="AS253" s="89"/>
      <c r="AT253" s="89"/>
      <c r="AU253" s="89"/>
      <c r="AV253" s="89"/>
      <c r="AW253" s="89"/>
      <c r="AX253" s="75" t="s">
        <v>88</v>
      </c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7"/>
      <c r="BJ253" s="82">
        <f>BJ198+BJ179+BJ151+BJ136+BJ94</f>
        <v>3700</v>
      </c>
      <c r="BK253" s="82"/>
      <c r="BL253" s="82"/>
      <c r="BM253" s="82"/>
      <c r="BN253" s="82"/>
      <c r="BO253" s="82"/>
      <c r="BP253" s="82"/>
      <c r="BQ253" s="82"/>
      <c r="BR253" s="82"/>
      <c r="BS253" s="82"/>
      <c r="BT253" s="82"/>
      <c r="BU253" s="82"/>
      <c r="BV253" s="82"/>
      <c r="BW253" s="82"/>
      <c r="BX253" s="82">
        <f>BX198+BX179+BX151+BX136+BX94</f>
        <v>8085.76</v>
      </c>
      <c r="BY253" s="82"/>
      <c r="BZ253" s="82"/>
      <c r="CA253" s="82"/>
      <c r="CB253" s="82"/>
      <c r="CC253" s="82"/>
      <c r="CD253" s="82"/>
      <c r="CE253" s="82"/>
      <c r="CF253" s="82"/>
      <c r="CG253" s="82"/>
      <c r="CH253" s="82"/>
      <c r="CI253" s="82"/>
      <c r="CJ253" s="88">
        <f t="shared" si="17"/>
        <v>2.1853405405405404</v>
      </c>
      <c r="CK253" s="88"/>
      <c r="CL253" s="88"/>
      <c r="CM253" s="88"/>
      <c r="CN253" s="88"/>
      <c r="CO253" s="88"/>
      <c r="CP253" s="88"/>
      <c r="CQ253" s="88"/>
      <c r="CR253" s="88"/>
      <c r="CS253" s="88"/>
      <c r="CT253" s="88"/>
      <c r="CU253" s="87"/>
      <c r="CV253" s="87"/>
      <c r="CW253" s="87"/>
      <c r="CX253" s="87"/>
      <c r="CY253" s="87"/>
      <c r="CZ253" s="87"/>
      <c r="DA253" s="87"/>
      <c r="DB253" s="87"/>
      <c r="DC253" s="87"/>
      <c r="DD253" s="87"/>
      <c r="DE253" s="87"/>
      <c r="DF253" s="87"/>
      <c r="DG253" s="87"/>
      <c r="DH253" s="87"/>
      <c r="DI253" s="87"/>
      <c r="DJ253" s="87"/>
      <c r="DK253" s="103">
        <f>DK94+DK136+DK151+DK179+DK198+DK224+DK107+DK120+DK164</f>
        <v>59700</v>
      </c>
      <c r="DL253" s="104"/>
      <c r="DM253" s="104"/>
      <c r="DN253" s="104"/>
      <c r="DO253" s="104"/>
      <c r="DP253" s="104"/>
      <c r="DQ253" s="104"/>
      <c r="DR253" s="104"/>
      <c r="DS253" s="104"/>
      <c r="DT253" s="104"/>
      <c r="DU253" s="104"/>
      <c r="DV253" s="104"/>
      <c r="DW253" s="104"/>
      <c r="DX253" s="105"/>
      <c r="DY253" s="103">
        <f>DY224+DY198+DY179+DY151+DY136+DY94+DY107+DY120+DY164</f>
        <v>371423.33000000007</v>
      </c>
      <c r="DZ253" s="104"/>
      <c r="EA253" s="104"/>
      <c r="EB253" s="104"/>
      <c r="EC253" s="104"/>
      <c r="ED253" s="104"/>
      <c r="EE253" s="104"/>
      <c r="EF253" s="104"/>
      <c r="EG253" s="104"/>
      <c r="EH253" s="104"/>
      <c r="EI253" s="104"/>
      <c r="EJ253" s="105"/>
      <c r="EK253" s="88">
        <f t="shared" si="18"/>
        <v>6.2214963149078741</v>
      </c>
      <c r="EL253" s="88"/>
      <c r="EM253" s="88"/>
      <c r="EN253" s="88"/>
      <c r="EO253" s="88"/>
      <c r="EP253" s="88"/>
      <c r="EQ253" s="88"/>
      <c r="ER253" s="88"/>
      <c r="ES253" s="88"/>
      <c r="ET253" s="88"/>
      <c r="EU253" s="88"/>
      <c r="EV253" s="92"/>
      <c r="EW253" s="92"/>
      <c r="EX253" s="92"/>
      <c r="EY253" s="92"/>
      <c r="EZ253" s="92"/>
      <c r="FA253" s="92"/>
      <c r="FB253" s="92"/>
      <c r="FC253" s="92"/>
      <c r="FD253" s="92"/>
      <c r="FE253" s="92"/>
      <c r="FF253" s="92"/>
      <c r="FG253" s="92"/>
      <c r="FH253" s="92"/>
      <c r="FI253" s="92"/>
      <c r="FJ253" s="92"/>
      <c r="FK253" s="92"/>
      <c r="FL253" s="89"/>
      <c r="FM253" s="89"/>
      <c r="FN253" s="89"/>
      <c r="FO253" s="89"/>
      <c r="FP253" s="89"/>
      <c r="FQ253" s="89"/>
      <c r="FR253" s="89"/>
      <c r="FS253" s="89"/>
      <c r="FT253" s="89"/>
      <c r="FU253" s="89"/>
      <c r="FV253" s="89"/>
      <c r="FW253" s="89"/>
      <c r="FX253" s="89"/>
      <c r="FY253" s="89"/>
      <c r="FZ253" s="89"/>
      <c r="GA253" s="89"/>
      <c r="GB253" s="8"/>
      <c r="GC253" s="8"/>
      <c r="GD253" s="8"/>
      <c r="GE253" s="8"/>
      <c r="GF253" s="8"/>
    </row>
    <row r="254" spans="2:188" ht="21" customHeight="1" x14ac:dyDescent="0.3">
      <c r="B254" s="48" t="s">
        <v>61</v>
      </c>
      <c r="C254" s="48"/>
      <c r="D254" s="48"/>
      <c r="E254" s="48"/>
      <c r="F254" s="48"/>
      <c r="G254" s="37" t="s">
        <v>62</v>
      </c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8"/>
      <c r="BK254" s="35"/>
      <c r="BL254" s="35"/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  <c r="BX254" s="38"/>
      <c r="BY254" s="35"/>
      <c r="BZ254" s="35"/>
      <c r="CA254" s="35"/>
      <c r="CB254" s="35"/>
      <c r="CC254" s="35"/>
      <c r="CD254" s="35"/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  <c r="CS254" s="35"/>
      <c r="CT254" s="35"/>
      <c r="CU254" s="39"/>
      <c r="CV254" s="39"/>
      <c r="CW254" s="39"/>
      <c r="CX254" s="39"/>
      <c r="CY254" s="39"/>
      <c r="CZ254" s="39"/>
      <c r="DA254" s="39"/>
      <c r="DB254" s="39"/>
      <c r="DC254" s="39"/>
      <c r="DD254" s="39"/>
      <c r="DE254" s="39"/>
      <c r="DF254" s="39"/>
      <c r="DG254" s="39"/>
      <c r="DH254" s="39"/>
      <c r="DI254" s="39"/>
      <c r="DJ254" s="39"/>
      <c r="DK254" s="38"/>
      <c r="DL254" s="35"/>
      <c r="DM254" s="35"/>
      <c r="DN254" s="35"/>
      <c r="DO254" s="35"/>
      <c r="DP254" s="35"/>
      <c r="DQ254" s="35"/>
      <c r="DR254" s="35"/>
      <c r="DS254" s="35"/>
      <c r="DT254" s="35"/>
      <c r="DU254" s="35"/>
      <c r="DV254" s="35"/>
      <c r="DW254" s="35"/>
      <c r="DX254" s="35"/>
      <c r="DY254" s="38"/>
      <c r="DZ254" s="35"/>
      <c r="EA254" s="35"/>
      <c r="EB254" s="35"/>
      <c r="EC254" s="35"/>
      <c r="ED254" s="35"/>
      <c r="EE254" s="35"/>
      <c r="EF254" s="35"/>
      <c r="EG254" s="35"/>
      <c r="EH254" s="35"/>
      <c r="EI254" s="35"/>
      <c r="EJ254" s="35"/>
      <c r="EK254" s="35"/>
      <c r="EL254" s="35"/>
      <c r="EM254" s="35"/>
      <c r="EN254" s="35"/>
      <c r="EO254" s="35"/>
      <c r="EP254" s="35"/>
      <c r="EQ254" s="35"/>
      <c r="ER254" s="35"/>
      <c r="ES254" s="35"/>
      <c r="ET254" s="35"/>
      <c r="EU254" s="35"/>
      <c r="EV254" s="39"/>
      <c r="EW254" s="39"/>
      <c r="EX254" s="39"/>
      <c r="EY254" s="39"/>
      <c r="EZ254" s="39"/>
      <c r="FA254" s="39"/>
      <c r="FB254" s="39"/>
      <c r="FC254" s="39"/>
      <c r="FD254" s="39"/>
      <c r="FE254" s="39"/>
      <c r="FF254" s="39"/>
      <c r="FG254" s="39"/>
      <c r="FH254" s="39"/>
      <c r="FI254" s="39"/>
      <c r="FJ254" s="39"/>
      <c r="FK254" s="39"/>
      <c r="FL254" s="41"/>
      <c r="FM254" s="41"/>
      <c r="FN254" s="41"/>
      <c r="FO254" s="41"/>
      <c r="FP254" s="41"/>
      <c r="FQ254" s="41"/>
      <c r="FR254" s="41"/>
      <c r="FS254" s="41"/>
      <c r="FT254" s="41"/>
      <c r="FU254" s="41"/>
      <c r="FV254" s="41"/>
      <c r="FW254" s="41"/>
      <c r="FX254" s="41"/>
      <c r="FY254" s="41"/>
      <c r="FZ254" s="41"/>
      <c r="GA254" s="41"/>
      <c r="GB254" s="6"/>
      <c r="GC254" s="6"/>
      <c r="GD254" s="6"/>
      <c r="GE254" s="6"/>
      <c r="GF254" s="6"/>
    </row>
    <row r="255" spans="2:188" ht="15" customHeight="1" x14ac:dyDescent="0.3">
      <c r="B255" s="42" t="s">
        <v>18</v>
      </c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75" t="s">
        <v>88</v>
      </c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7"/>
      <c r="BJ255" s="90">
        <f>BJ257+BJ261+BJ269</f>
        <v>2653492.9</v>
      </c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>
        <f>BX257+BX261+BX269</f>
        <v>2442532.84</v>
      </c>
      <c r="BY255" s="90"/>
      <c r="BZ255" s="90"/>
      <c r="CA255" s="90"/>
      <c r="CB255" s="90"/>
      <c r="CC255" s="90"/>
      <c r="CD255" s="90"/>
      <c r="CE255" s="90"/>
      <c r="CF255" s="90"/>
      <c r="CG255" s="90"/>
      <c r="CH255" s="90"/>
      <c r="CI255" s="90"/>
      <c r="CJ255" s="88">
        <f>BX255/BJ255</f>
        <v>0.9204972208518063</v>
      </c>
      <c r="CK255" s="88"/>
      <c r="CL255" s="88"/>
      <c r="CM255" s="88"/>
      <c r="CN255" s="88"/>
      <c r="CO255" s="88"/>
      <c r="CP255" s="88"/>
      <c r="CQ255" s="88"/>
      <c r="CR255" s="88"/>
      <c r="CS255" s="88"/>
      <c r="CT255" s="88"/>
      <c r="CU255" s="92"/>
      <c r="CV255" s="92"/>
      <c r="CW255" s="92"/>
      <c r="CX255" s="92"/>
      <c r="CY255" s="92"/>
      <c r="CZ255" s="92"/>
      <c r="DA255" s="92"/>
      <c r="DB255" s="92"/>
      <c r="DC255" s="92"/>
      <c r="DD255" s="92"/>
      <c r="DE255" s="92"/>
      <c r="DF255" s="92"/>
      <c r="DG255" s="92"/>
      <c r="DH255" s="92"/>
      <c r="DI255" s="92"/>
      <c r="DJ255" s="92"/>
      <c r="DK255" s="90">
        <f>DK257+DK261+DK269</f>
        <v>12740107.399999999</v>
      </c>
      <c r="DL255" s="90"/>
      <c r="DM255" s="90"/>
      <c r="DN255" s="90"/>
      <c r="DO255" s="90"/>
      <c r="DP255" s="90"/>
      <c r="DQ255" s="90"/>
      <c r="DR255" s="90"/>
      <c r="DS255" s="90"/>
      <c r="DT255" s="90"/>
      <c r="DU255" s="90"/>
      <c r="DV255" s="90"/>
      <c r="DW255" s="90"/>
      <c r="DX255" s="90"/>
      <c r="DY255" s="90">
        <f>DY257+DY261+DY269</f>
        <v>11668267.77</v>
      </c>
      <c r="DZ255" s="90"/>
      <c r="EA255" s="90"/>
      <c r="EB255" s="90"/>
      <c r="EC255" s="90"/>
      <c r="ED255" s="90"/>
      <c r="EE255" s="90"/>
      <c r="EF255" s="90"/>
      <c r="EG255" s="90"/>
      <c r="EH255" s="90"/>
      <c r="EI255" s="90"/>
      <c r="EJ255" s="90"/>
      <c r="EK255" s="88">
        <f>DY255/DK255</f>
        <v>0.91586887014782947</v>
      </c>
      <c r="EL255" s="88"/>
      <c r="EM255" s="88"/>
      <c r="EN255" s="88"/>
      <c r="EO255" s="88"/>
      <c r="EP255" s="88"/>
      <c r="EQ255" s="88"/>
      <c r="ER255" s="88"/>
      <c r="ES255" s="88"/>
      <c r="ET255" s="88"/>
      <c r="EU255" s="88"/>
      <c r="EV255" s="40"/>
      <c r="EW255" s="40"/>
      <c r="EX255" s="40"/>
      <c r="EY255" s="40"/>
      <c r="EZ255" s="40"/>
      <c r="FA255" s="40"/>
      <c r="FB255" s="40"/>
      <c r="FC255" s="40"/>
      <c r="FD255" s="40"/>
      <c r="FE255" s="40"/>
      <c r="FF255" s="40"/>
      <c r="FG255" s="40"/>
      <c r="FH255" s="40"/>
      <c r="FI255" s="40"/>
      <c r="FJ255" s="40"/>
      <c r="FK255" s="40"/>
      <c r="FL255" s="35"/>
      <c r="FM255" s="35"/>
      <c r="FN255" s="35"/>
      <c r="FO255" s="35"/>
      <c r="FP255" s="35"/>
      <c r="FQ255" s="35"/>
      <c r="FR255" s="35"/>
      <c r="FS255" s="35"/>
      <c r="FT255" s="35"/>
      <c r="FU255" s="35"/>
      <c r="FV255" s="35"/>
      <c r="FW255" s="35"/>
      <c r="FX255" s="35"/>
      <c r="FY255" s="35"/>
      <c r="FZ255" s="35"/>
      <c r="GA255" s="35"/>
      <c r="GB255" s="6"/>
      <c r="GC255" s="6"/>
      <c r="GD255" s="6"/>
      <c r="GE255" s="6"/>
      <c r="GF255" s="6"/>
    </row>
    <row r="256" spans="2:188" ht="15" customHeight="1" x14ac:dyDescent="0.3">
      <c r="B256" s="42" t="s">
        <v>20</v>
      </c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  <c r="AI256" s="42"/>
      <c r="AJ256" s="42"/>
      <c r="AK256" s="42"/>
      <c r="AL256" s="42"/>
      <c r="AM256" s="42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8"/>
      <c r="BK256" s="38"/>
      <c r="BL256" s="38"/>
      <c r="BM256" s="38"/>
      <c r="BN256" s="38"/>
      <c r="BO256" s="38"/>
      <c r="BP256" s="38"/>
      <c r="BQ256" s="38"/>
      <c r="BR256" s="38"/>
      <c r="BS256" s="38"/>
      <c r="BT256" s="38"/>
      <c r="BU256" s="38"/>
      <c r="BV256" s="38"/>
      <c r="BW256" s="38"/>
      <c r="BX256" s="38"/>
      <c r="BY256" s="38"/>
      <c r="BZ256" s="38"/>
      <c r="CA256" s="38"/>
      <c r="CB256" s="38"/>
      <c r="CC256" s="38"/>
      <c r="CD256" s="38"/>
      <c r="CE256" s="38"/>
      <c r="CF256" s="38"/>
      <c r="CG256" s="38"/>
      <c r="CH256" s="38"/>
      <c r="CI256" s="38"/>
      <c r="CJ256" s="35"/>
      <c r="CK256" s="35"/>
      <c r="CL256" s="35"/>
      <c r="CM256" s="35"/>
      <c r="CN256" s="35"/>
      <c r="CO256" s="35"/>
      <c r="CP256" s="35"/>
      <c r="CQ256" s="35"/>
      <c r="CR256" s="35"/>
      <c r="CS256" s="35"/>
      <c r="CT256" s="35"/>
      <c r="CU256" s="40"/>
      <c r="CV256" s="40"/>
      <c r="CW256" s="40"/>
      <c r="CX256" s="40"/>
      <c r="CY256" s="40"/>
      <c r="CZ256" s="40"/>
      <c r="DA256" s="40"/>
      <c r="DB256" s="40"/>
      <c r="DC256" s="40"/>
      <c r="DD256" s="40"/>
      <c r="DE256" s="40"/>
      <c r="DF256" s="40"/>
      <c r="DG256" s="40"/>
      <c r="DH256" s="40"/>
      <c r="DI256" s="40"/>
      <c r="DJ256" s="40"/>
      <c r="DK256" s="38"/>
      <c r="DL256" s="38"/>
      <c r="DM256" s="38"/>
      <c r="DN256" s="38"/>
      <c r="DO256" s="38"/>
      <c r="DP256" s="38"/>
      <c r="DQ256" s="38"/>
      <c r="DR256" s="38"/>
      <c r="DS256" s="38"/>
      <c r="DT256" s="38"/>
      <c r="DU256" s="38"/>
      <c r="DV256" s="38"/>
      <c r="DW256" s="38"/>
      <c r="DX256" s="38"/>
      <c r="DY256" s="38"/>
      <c r="DZ256" s="38"/>
      <c r="EA256" s="38"/>
      <c r="EB256" s="38"/>
      <c r="EC256" s="38"/>
      <c r="ED256" s="38"/>
      <c r="EE256" s="38"/>
      <c r="EF256" s="38"/>
      <c r="EG256" s="38"/>
      <c r="EH256" s="38"/>
      <c r="EI256" s="38"/>
      <c r="EJ256" s="38"/>
      <c r="EK256" s="35"/>
      <c r="EL256" s="35"/>
      <c r="EM256" s="35"/>
      <c r="EN256" s="35"/>
      <c r="EO256" s="35"/>
      <c r="EP256" s="35"/>
      <c r="EQ256" s="35"/>
      <c r="ER256" s="35"/>
      <c r="ES256" s="35"/>
      <c r="ET256" s="35"/>
      <c r="EU256" s="35"/>
      <c r="EV256" s="40"/>
      <c r="EW256" s="40"/>
      <c r="EX256" s="40"/>
      <c r="EY256" s="40"/>
      <c r="EZ256" s="40"/>
      <c r="FA256" s="40"/>
      <c r="FB256" s="40"/>
      <c r="FC256" s="40"/>
      <c r="FD256" s="40"/>
      <c r="FE256" s="40"/>
      <c r="FF256" s="40"/>
      <c r="FG256" s="40"/>
      <c r="FH256" s="40"/>
      <c r="FI256" s="40"/>
      <c r="FJ256" s="40"/>
      <c r="FK256" s="40"/>
      <c r="FL256" s="41"/>
      <c r="FM256" s="41"/>
      <c r="FN256" s="41"/>
      <c r="FO256" s="41"/>
      <c r="FP256" s="41"/>
      <c r="FQ256" s="41"/>
      <c r="FR256" s="41"/>
      <c r="FS256" s="41"/>
      <c r="FT256" s="41"/>
      <c r="FU256" s="41"/>
      <c r="FV256" s="41"/>
      <c r="FW256" s="41"/>
      <c r="FX256" s="41"/>
      <c r="FY256" s="41"/>
      <c r="FZ256" s="41"/>
      <c r="GA256" s="41"/>
      <c r="GB256" s="6"/>
      <c r="GC256" s="6"/>
      <c r="GD256" s="6"/>
      <c r="GE256" s="6"/>
      <c r="GF256" s="6"/>
    </row>
    <row r="257" spans="2:188" s="11" customFormat="1" ht="29.25" customHeight="1" x14ac:dyDescent="0.3">
      <c r="B257" s="81" t="s">
        <v>21</v>
      </c>
      <c r="C257" s="81"/>
      <c r="D257" s="81"/>
      <c r="E257" s="81"/>
      <c r="F257" s="81"/>
      <c r="G257" s="81"/>
      <c r="H257" s="81"/>
      <c r="I257" s="81"/>
      <c r="J257" s="81"/>
      <c r="K257" s="81"/>
      <c r="L257" s="81"/>
      <c r="M257" s="81"/>
      <c r="N257" s="81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1"/>
      <c r="Z257" s="81"/>
      <c r="AA257" s="81"/>
      <c r="AB257" s="81"/>
      <c r="AC257" s="81"/>
      <c r="AD257" s="81"/>
      <c r="AE257" s="81"/>
      <c r="AF257" s="81"/>
      <c r="AG257" s="81"/>
      <c r="AH257" s="81"/>
      <c r="AI257" s="81"/>
      <c r="AJ257" s="81"/>
      <c r="AK257" s="81"/>
      <c r="AL257" s="81"/>
      <c r="AM257" s="81"/>
      <c r="AN257" s="82"/>
      <c r="AO257" s="82"/>
      <c r="AP257" s="82"/>
      <c r="AQ257" s="82"/>
      <c r="AR257" s="82"/>
      <c r="AS257" s="82"/>
      <c r="AT257" s="82"/>
      <c r="AU257" s="82"/>
      <c r="AV257" s="82"/>
      <c r="AW257" s="82"/>
      <c r="AX257" s="75" t="s">
        <v>88</v>
      </c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7"/>
      <c r="BJ257" s="83">
        <f>BJ258+BJ259+BJ260</f>
        <v>1793791.9</v>
      </c>
      <c r="BK257" s="83"/>
      <c r="BL257" s="83"/>
      <c r="BM257" s="83"/>
      <c r="BN257" s="83"/>
      <c r="BO257" s="83"/>
      <c r="BP257" s="83"/>
      <c r="BQ257" s="83"/>
      <c r="BR257" s="83"/>
      <c r="BS257" s="83"/>
      <c r="BT257" s="83"/>
      <c r="BU257" s="83"/>
      <c r="BV257" s="83"/>
      <c r="BW257" s="83"/>
      <c r="BX257" s="83">
        <f>BX258+BX259+BX260</f>
        <v>1728096.79</v>
      </c>
      <c r="BY257" s="83"/>
      <c r="BZ257" s="83"/>
      <c r="CA257" s="83"/>
      <c r="CB257" s="83"/>
      <c r="CC257" s="83"/>
      <c r="CD257" s="83"/>
      <c r="CE257" s="83"/>
      <c r="CF257" s="83"/>
      <c r="CG257" s="83"/>
      <c r="CH257" s="83"/>
      <c r="CI257" s="83"/>
      <c r="CJ257" s="88">
        <f>BX257/BJ257</f>
        <v>0.96337640391842561</v>
      </c>
      <c r="CK257" s="88"/>
      <c r="CL257" s="88"/>
      <c r="CM257" s="88"/>
      <c r="CN257" s="88"/>
      <c r="CO257" s="88"/>
      <c r="CP257" s="88"/>
      <c r="CQ257" s="88"/>
      <c r="CR257" s="88"/>
      <c r="CS257" s="88"/>
      <c r="CT257" s="88"/>
      <c r="CU257" s="87"/>
      <c r="CV257" s="87"/>
      <c r="CW257" s="87"/>
      <c r="CX257" s="87"/>
      <c r="CY257" s="87"/>
      <c r="CZ257" s="87"/>
      <c r="DA257" s="87"/>
      <c r="DB257" s="87"/>
      <c r="DC257" s="87"/>
      <c r="DD257" s="87"/>
      <c r="DE257" s="87"/>
      <c r="DF257" s="87"/>
      <c r="DG257" s="87"/>
      <c r="DH257" s="87"/>
      <c r="DI257" s="87"/>
      <c r="DJ257" s="87"/>
      <c r="DK257" s="83">
        <f>DK258+DK259+DK260</f>
        <v>9871813.1999999993</v>
      </c>
      <c r="DL257" s="83"/>
      <c r="DM257" s="83"/>
      <c r="DN257" s="83"/>
      <c r="DO257" s="83"/>
      <c r="DP257" s="83"/>
      <c r="DQ257" s="83"/>
      <c r="DR257" s="83"/>
      <c r="DS257" s="83"/>
      <c r="DT257" s="83"/>
      <c r="DU257" s="83"/>
      <c r="DV257" s="83"/>
      <c r="DW257" s="83"/>
      <c r="DX257" s="83"/>
      <c r="DY257" s="83">
        <f>DY258+DY259+DY260</f>
        <v>8445478.6699999999</v>
      </c>
      <c r="DZ257" s="83"/>
      <c r="EA257" s="83"/>
      <c r="EB257" s="83"/>
      <c r="EC257" s="83"/>
      <c r="ED257" s="83"/>
      <c r="EE257" s="83"/>
      <c r="EF257" s="83"/>
      <c r="EG257" s="83"/>
      <c r="EH257" s="83"/>
      <c r="EI257" s="83"/>
      <c r="EJ257" s="83"/>
      <c r="EK257" s="88">
        <f>DY257/DK257</f>
        <v>0.85551443274878824</v>
      </c>
      <c r="EL257" s="88"/>
      <c r="EM257" s="88"/>
      <c r="EN257" s="88"/>
      <c r="EO257" s="88"/>
      <c r="EP257" s="88"/>
      <c r="EQ257" s="88"/>
      <c r="ER257" s="88"/>
      <c r="ES257" s="88"/>
      <c r="ET257" s="88"/>
      <c r="EU257" s="88"/>
      <c r="EV257" s="87"/>
      <c r="EW257" s="87"/>
      <c r="EX257" s="87"/>
      <c r="EY257" s="87"/>
      <c r="EZ257" s="87"/>
      <c r="FA257" s="87"/>
      <c r="FB257" s="87"/>
      <c r="FC257" s="87"/>
      <c r="FD257" s="87"/>
      <c r="FE257" s="87"/>
      <c r="FF257" s="87"/>
      <c r="FG257" s="87"/>
      <c r="FH257" s="87"/>
      <c r="FI257" s="87"/>
      <c r="FJ257" s="87"/>
      <c r="FK257" s="87"/>
      <c r="FL257" s="37"/>
      <c r="FM257" s="37"/>
      <c r="FN257" s="37"/>
      <c r="FO257" s="37"/>
      <c r="FP257" s="37"/>
      <c r="FQ257" s="37"/>
      <c r="FR257" s="37"/>
      <c r="FS257" s="37"/>
      <c r="FT257" s="37"/>
      <c r="FU257" s="37"/>
      <c r="FV257" s="37"/>
      <c r="FW257" s="37"/>
      <c r="FX257" s="37"/>
      <c r="FY257" s="37"/>
      <c r="FZ257" s="37"/>
      <c r="GA257" s="37"/>
      <c r="GB257" s="8"/>
      <c r="GC257" s="8"/>
      <c r="GD257" s="8"/>
      <c r="GE257" s="8"/>
      <c r="GF257" s="8"/>
    </row>
    <row r="258" spans="2:188" ht="20.25" customHeight="1" x14ac:dyDescent="0.3"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4" t="s">
        <v>19</v>
      </c>
      <c r="AO258" s="44"/>
      <c r="AP258" s="44"/>
      <c r="AQ258" s="44"/>
      <c r="AR258" s="44"/>
      <c r="AS258" s="44"/>
      <c r="AT258" s="44"/>
      <c r="AU258" s="44"/>
      <c r="AV258" s="44"/>
      <c r="AW258" s="44"/>
      <c r="AX258" s="75" t="s">
        <v>88</v>
      </c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7"/>
      <c r="BJ258" s="45">
        <f>BJ242+BJ68</f>
        <v>1029578.5</v>
      </c>
      <c r="BK258" s="45"/>
      <c r="BL258" s="45"/>
      <c r="BM258" s="45"/>
      <c r="BN258" s="45"/>
      <c r="BO258" s="45"/>
      <c r="BP258" s="45"/>
      <c r="BQ258" s="45"/>
      <c r="BR258" s="45"/>
      <c r="BS258" s="45"/>
      <c r="BT258" s="45"/>
      <c r="BU258" s="45"/>
      <c r="BV258" s="45"/>
      <c r="BW258" s="45"/>
      <c r="BX258" s="45">
        <f>BX242+BX68</f>
        <v>963964.11999999988</v>
      </c>
      <c r="BY258" s="45"/>
      <c r="BZ258" s="45"/>
      <c r="CA258" s="45"/>
      <c r="CB258" s="45"/>
      <c r="CC258" s="45"/>
      <c r="CD258" s="45"/>
      <c r="CE258" s="45"/>
      <c r="CF258" s="45"/>
      <c r="CG258" s="45"/>
      <c r="CH258" s="45"/>
      <c r="CI258" s="45"/>
      <c r="CJ258" s="46">
        <f>BX258/BJ258</f>
        <v>0.93627063890708662</v>
      </c>
      <c r="CK258" s="46"/>
      <c r="CL258" s="46"/>
      <c r="CM258" s="46"/>
      <c r="CN258" s="46"/>
      <c r="CO258" s="46"/>
      <c r="CP258" s="46"/>
      <c r="CQ258" s="46"/>
      <c r="CR258" s="46"/>
      <c r="CS258" s="46"/>
      <c r="CT258" s="46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45">
        <f>DK242+DK68</f>
        <v>4994228.8999999994</v>
      </c>
      <c r="DL258" s="45"/>
      <c r="DM258" s="45"/>
      <c r="DN258" s="45"/>
      <c r="DO258" s="45"/>
      <c r="DP258" s="45"/>
      <c r="DQ258" s="45"/>
      <c r="DR258" s="45"/>
      <c r="DS258" s="45"/>
      <c r="DT258" s="45"/>
      <c r="DU258" s="45"/>
      <c r="DV258" s="45"/>
      <c r="DW258" s="45"/>
      <c r="DX258" s="45"/>
      <c r="DY258" s="45">
        <f>DY242+DY68</f>
        <v>4440919.3</v>
      </c>
      <c r="DZ258" s="45"/>
      <c r="EA258" s="45"/>
      <c r="EB258" s="45"/>
      <c r="EC258" s="45"/>
      <c r="ED258" s="45"/>
      <c r="EE258" s="45"/>
      <c r="EF258" s="45"/>
      <c r="EG258" s="45"/>
      <c r="EH258" s="45"/>
      <c r="EI258" s="45"/>
      <c r="EJ258" s="45"/>
      <c r="EK258" s="46">
        <f>DY258/DK258</f>
        <v>0.88921020420189401</v>
      </c>
      <c r="EL258" s="46"/>
      <c r="EM258" s="46"/>
      <c r="EN258" s="46"/>
      <c r="EO258" s="46"/>
      <c r="EP258" s="46"/>
      <c r="EQ258" s="46"/>
      <c r="ER258" s="46"/>
      <c r="ES258" s="46"/>
      <c r="ET258" s="46"/>
      <c r="EU258" s="46"/>
      <c r="EV258" s="62"/>
      <c r="EW258" s="62"/>
      <c r="EX258" s="62"/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2"/>
      <c r="FK258" s="62"/>
      <c r="FL258" s="41"/>
      <c r="FM258" s="41"/>
      <c r="FN258" s="41"/>
      <c r="FO258" s="41"/>
      <c r="FP258" s="41"/>
      <c r="FQ258" s="41"/>
      <c r="FR258" s="41"/>
      <c r="FS258" s="41"/>
      <c r="FT258" s="41"/>
      <c r="FU258" s="41"/>
      <c r="FV258" s="41"/>
      <c r="FW258" s="41"/>
      <c r="FX258" s="41"/>
      <c r="FY258" s="41"/>
      <c r="FZ258" s="41"/>
      <c r="GA258" s="41"/>
      <c r="GB258" s="6"/>
      <c r="GC258" s="6"/>
      <c r="GD258" s="6"/>
      <c r="GE258" s="6"/>
      <c r="GF258" s="6"/>
    </row>
    <row r="259" spans="2:188" s="12" customFormat="1" ht="42.75" customHeight="1" x14ac:dyDescent="0.2">
      <c r="B259" s="100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  <c r="AA259" s="101"/>
      <c r="AB259" s="101"/>
      <c r="AC259" s="101"/>
      <c r="AD259" s="101"/>
      <c r="AE259" s="101"/>
      <c r="AF259" s="101"/>
      <c r="AG259" s="101"/>
      <c r="AH259" s="101"/>
      <c r="AI259" s="101"/>
      <c r="AJ259" s="101"/>
      <c r="AK259" s="101"/>
      <c r="AL259" s="101"/>
      <c r="AM259" s="102"/>
      <c r="AN259" s="75" t="s">
        <v>68</v>
      </c>
      <c r="AO259" s="76"/>
      <c r="AP259" s="76"/>
      <c r="AQ259" s="76"/>
      <c r="AR259" s="76"/>
      <c r="AS259" s="76"/>
      <c r="AT259" s="76"/>
      <c r="AU259" s="76"/>
      <c r="AV259" s="76"/>
      <c r="AW259" s="77"/>
      <c r="AX259" s="75" t="s">
        <v>88</v>
      </c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7"/>
      <c r="BJ259" s="72">
        <f>BJ243</f>
        <v>654080</v>
      </c>
      <c r="BK259" s="73"/>
      <c r="BL259" s="73"/>
      <c r="BM259" s="73"/>
      <c r="BN259" s="73"/>
      <c r="BO259" s="73"/>
      <c r="BP259" s="73"/>
      <c r="BQ259" s="73"/>
      <c r="BR259" s="73"/>
      <c r="BS259" s="73"/>
      <c r="BT259" s="73"/>
      <c r="BU259" s="73"/>
      <c r="BV259" s="73"/>
      <c r="BW259" s="74"/>
      <c r="BX259" s="45">
        <f>BX243</f>
        <v>653999.29</v>
      </c>
      <c r="BY259" s="45"/>
      <c r="BZ259" s="45"/>
      <c r="CA259" s="45"/>
      <c r="CB259" s="45"/>
      <c r="CC259" s="45"/>
      <c r="CD259" s="45"/>
      <c r="CE259" s="45"/>
      <c r="CF259" s="45"/>
      <c r="CG259" s="45"/>
      <c r="CH259" s="45"/>
      <c r="CI259" s="45"/>
      <c r="CJ259" s="46">
        <f>BX259/BJ259</f>
        <v>0.9998766053082192</v>
      </c>
      <c r="CK259" s="46"/>
      <c r="CL259" s="46"/>
      <c r="CM259" s="46"/>
      <c r="CN259" s="46"/>
      <c r="CO259" s="46"/>
      <c r="CP259" s="46"/>
      <c r="CQ259" s="46"/>
      <c r="CR259" s="46"/>
      <c r="CS259" s="46"/>
      <c r="CT259" s="46"/>
      <c r="CU259" s="72"/>
      <c r="CV259" s="73"/>
      <c r="CW259" s="73"/>
      <c r="CX259" s="73"/>
      <c r="CY259" s="73"/>
      <c r="CZ259" s="73"/>
      <c r="DA259" s="73"/>
      <c r="DB259" s="73"/>
      <c r="DC259" s="73"/>
      <c r="DD259" s="73"/>
      <c r="DE259" s="73"/>
      <c r="DF259" s="73"/>
      <c r="DG259" s="73"/>
      <c r="DH259" s="73"/>
      <c r="DI259" s="73"/>
      <c r="DJ259" s="74"/>
      <c r="DK259" s="72">
        <f>DK243</f>
        <v>3063931.9</v>
      </c>
      <c r="DL259" s="73"/>
      <c r="DM259" s="73"/>
      <c r="DN259" s="73"/>
      <c r="DO259" s="73"/>
      <c r="DP259" s="73"/>
      <c r="DQ259" s="73"/>
      <c r="DR259" s="73"/>
      <c r="DS259" s="73"/>
      <c r="DT259" s="73"/>
      <c r="DU259" s="73"/>
      <c r="DV259" s="73"/>
      <c r="DW259" s="73"/>
      <c r="DX259" s="74"/>
      <c r="DY259" s="72">
        <f>DY243</f>
        <v>2992119.22</v>
      </c>
      <c r="DZ259" s="73"/>
      <c r="EA259" s="73"/>
      <c r="EB259" s="73"/>
      <c r="EC259" s="73"/>
      <c r="ED259" s="73"/>
      <c r="EE259" s="73"/>
      <c r="EF259" s="73"/>
      <c r="EG259" s="73"/>
      <c r="EH259" s="73"/>
      <c r="EI259" s="73"/>
      <c r="EJ259" s="74"/>
      <c r="EK259" s="46">
        <f>DY259/DK259</f>
        <v>0.97656192032205424</v>
      </c>
      <c r="EL259" s="46"/>
      <c r="EM259" s="46"/>
      <c r="EN259" s="46"/>
      <c r="EO259" s="46"/>
      <c r="EP259" s="46"/>
      <c r="EQ259" s="46"/>
      <c r="ER259" s="46"/>
      <c r="ES259" s="46"/>
      <c r="ET259" s="46"/>
      <c r="EU259" s="46"/>
      <c r="EV259" s="72"/>
      <c r="EW259" s="73"/>
      <c r="EX259" s="73"/>
      <c r="EY259" s="73"/>
      <c r="EZ259" s="73"/>
      <c r="FA259" s="73"/>
      <c r="FB259" s="73"/>
      <c r="FC259" s="73"/>
      <c r="FD259" s="73"/>
      <c r="FE259" s="73"/>
      <c r="FF259" s="73"/>
      <c r="FG259" s="73"/>
      <c r="FH259" s="73"/>
      <c r="FI259" s="73"/>
      <c r="FJ259" s="73"/>
      <c r="FK259" s="74"/>
      <c r="FL259" s="75"/>
      <c r="FM259" s="76"/>
      <c r="FN259" s="76"/>
      <c r="FO259" s="76"/>
      <c r="FP259" s="76"/>
      <c r="FQ259" s="76"/>
      <c r="FR259" s="76"/>
      <c r="FS259" s="76"/>
      <c r="FT259" s="76"/>
      <c r="FU259" s="76"/>
      <c r="FV259" s="76"/>
      <c r="FW259" s="76"/>
      <c r="FX259" s="76"/>
      <c r="FY259" s="76"/>
      <c r="FZ259" s="76"/>
      <c r="GA259" s="77"/>
      <c r="GB259" s="9"/>
      <c r="GC259" s="9"/>
      <c r="GD259" s="9"/>
      <c r="GE259" s="9"/>
      <c r="GF259" s="9"/>
    </row>
    <row r="260" spans="2:188" ht="26.25" customHeight="1" x14ac:dyDescent="0.3"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4" t="s">
        <v>79</v>
      </c>
      <c r="AO260" s="44"/>
      <c r="AP260" s="44"/>
      <c r="AQ260" s="44"/>
      <c r="AR260" s="44"/>
      <c r="AS260" s="44"/>
      <c r="AT260" s="44"/>
      <c r="AU260" s="44"/>
      <c r="AV260" s="44"/>
      <c r="AW260" s="44"/>
      <c r="AX260" s="75" t="s">
        <v>88</v>
      </c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7"/>
      <c r="BJ260" s="62">
        <f>BJ244</f>
        <v>110133.4</v>
      </c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/>
      <c r="BV260" s="62"/>
      <c r="BW260" s="62"/>
      <c r="BX260" s="72">
        <f>BX244</f>
        <v>110133.38</v>
      </c>
      <c r="BY260" s="73"/>
      <c r="BZ260" s="73"/>
      <c r="CA260" s="73"/>
      <c r="CB260" s="73"/>
      <c r="CC260" s="73"/>
      <c r="CD260" s="73"/>
      <c r="CE260" s="73"/>
      <c r="CF260" s="73"/>
      <c r="CG260" s="73"/>
      <c r="CH260" s="73"/>
      <c r="CI260" s="74"/>
      <c r="CJ260" s="46">
        <f>BX260/BJ260</f>
        <v>0.9999998184020471</v>
      </c>
      <c r="CK260" s="46"/>
      <c r="CL260" s="46"/>
      <c r="CM260" s="46"/>
      <c r="CN260" s="46"/>
      <c r="CO260" s="46"/>
      <c r="CP260" s="46"/>
      <c r="CQ260" s="46"/>
      <c r="CR260" s="46"/>
      <c r="CS260" s="46"/>
      <c r="CT260" s="46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>
        <f>DK244</f>
        <v>1813652.4</v>
      </c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/>
      <c r="DY260" s="72">
        <f>DY244</f>
        <v>1012440.15</v>
      </c>
      <c r="DZ260" s="73"/>
      <c r="EA260" s="73"/>
      <c r="EB260" s="73"/>
      <c r="EC260" s="73"/>
      <c r="ED260" s="73"/>
      <c r="EE260" s="73"/>
      <c r="EF260" s="73"/>
      <c r="EG260" s="73"/>
      <c r="EH260" s="73"/>
      <c r="EI260" s="73"/>
      <c r="EJ260" s="74"/>
      <c r="EK260" s="46">
        <f>DY260/DK260</f>
        <v>0.55823274073907436</v>
      </c>
      <c r="EL260" s="46"/>
      <c r="EM260" s="46"/>
      <c r="EN260" s="46"/>
      <c r="EO260" s="46"/>
      <c r="EP260" s="46"/>
      <c r="EQ260" s="46"/>
      <c r="ER260" s="46"/>
      <c r="ES260" s="46"/>
      <c r="ET260" s="46"/>
      <c r="EU260" s="46"/>
      <c r="EV260" s="62"/>
      <c r="EW260" s="62"/>
      <c r="EX260" s="62"/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2"/>
      <c r="FK260" s="62"/>
      <c r="FL260" s="41"/>
      <c r="FM260" s="41"/>
      <c r="FN260" s="41"/>
      <c r="FO260" s="41"/>
      <c r="FP260" s="41"/>
      <c r="FQ260" s="41"/>
      <c r="FR260" s="41"/>
      <c r="FS260" s="41"/>
      <c r="FT260" s="41"/>
      <c r="FU260" s="41"/>
      <c r="FV260" s="41"/>
      <c r="FW260" s="41"/>
      <c r="FX260" s="41"/>
      <c r="FY260" s="41"/>
      <c r="FZ260" s="41"/>
      <c r="GA260" s="41"/>
      <c r="GB260" s="6"/>
      <c r="GC260" s="6"/>
      <c r="GD260" s="6"/>
      <c r="GE260" s="6"/>
      <c r="GF260" s="6"/>
    </row>
    <row r="261" spans="2:188" s="11" customFormat="1" ht="27" customHeight="1" x14ac:dyDescent="0.3">
      <c r="B261" s="81" t="s">
        <v>27</v>
      </c>
      <c r="C261" s="81"/>
      <c r="D261" s="81"/>
      <c r="E261" s="81"/>
      <c r="F261" s="81"/>
      <c r="G261" s="81"/>
      <c r="H261" s="81"/>
      <c r="I261" s="81"/>
      <c r="J261" s="81"/>
      <c r="K261" s="81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  <c r="AA261" s="81"/>
      <c r="AB261" s="81"/>
      <c r="AC261" s="81"/>
      <c r="AD261" s="81"/>
      <c r="AE261" s="81"/>
      <c r="AF261" s="81"/>
      <c r="AG261" s="81"/>
      <c r="AH261" s="81"/>
      <c r="AI261" s="81"/>
      <c r="AJ261" s="81"/>
      <c r="AK261" s="81"/>
      <c r="AL261" s="81"/>
      <c r="AM261" s="81"/>
      <c r="AN261" s="89" t="s">
        <v>69</v>
      </c>
      <c r="AO261" s="89"/>
      <c r="AP261" s="89"/>
      <c r="AQ261" s="89"/>
      <c r="AR261" s="89"/>
      <c r="AS261" s="89"/>
      <c r="AT261" s="89"/>
      <c r="AU261" s="89"/>
      <c r="AV261" s="89"/>
      <c r="AW261" s="89"/>
      <c r="AX261" s="75" t="s">
        <v>88</v>
      </c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7"/>
      <c r="BJ261" s="90">
        <f>SUM(BJ262:BW268)</f>
        <v>856001</v>
      </c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>
        <f>SUM(BX262:CI268)</f>
        <v>706350.29</v>
      </c>
      <c r="BY261" s="90"/>
      <c r="BZ261" s="90"/>
      <c r="CA261" s="90"/>
      <c r="CB261" s="90"/>
      <c r="CC261" s="90"/>
      <c r="CD261" s="90"/>
      <c r="CE261" s="90"/>
      <c r="CF261" s="90"/>
      <c r="CG261" s="90"/>
      <c r="CH261" s="90"/>
      <c r="CI261" s="90"/>
      <c r="CJ261" s="69">
        <f>BX261/BJ261</f>
        <v>0.82517460844087809</v>
      </c>
      <c r="CK261" s="70"/>
      <c r="CL261" s="70"/>
      <c r="CM261" s="70"/>
      <c r="CN261" s="70"/>
      <c r="CO261" s="70"/>
      <c r="CP261" s="70"/>
      <c r="CQ261" s="70"/>
      <c r="CR261" s="70"/>
      <c r="CS261" s="70"/>
      <c r="CT261" s="71"/>
      <c r="CU261" s="92"/>
      <c r="CV261" s="92"/>
      <c r="CW261" s="92"/>
      <c r="CX261" s="92"/>
      <c r="CY261" s="92"/>
      <c r="CZ261" s="92"/>
      <c r="DA261" s="92"/>
      <c r="DB261" s="92"/>
      <c r="DC261" s="92"/>
      <c r="DD261" s="92"/>
      <c r="DE261" s="92"/>
      <c r="DF261" s="92"/>
      <c r="DG261" s="92"/>
      <c r="DH261" s="92"/>
      <c r="DI261" s="92"/>
      <c r="DJ261" s="92"/>
      <c r="DK261" s="90">
        <f>SUM(DK262:DX268)</f>
        <v>2808594.2</v>
      </c>
      <c r="DL261" s="89"/>
      <c r="DM261" s="89"/>
      <c r="DN261" s="89"/>
      <c r="DO261" s="89"/>
      <c r="DP261" s="89"/>
      <c r="DQ261" s="89"/>
      <c r="DR261" s="89"/>
      <c r="DS261" s="89"/>
      <c r="DT261" s="89"/>
      <c r="DU261" s="89"/>
      <c r="DV261" s="89"/>
      <c r="DW261" s="89"/>
      <c r="DX261" s="89"/>
      <c r="DY261" s="92">
        <f>SUM(DY262:EJ268)</f>
        <v>2851365.7699999996</v>
      </c>
      <c r="DZ261" s="92"/>
      <c r="EA261" s="92"/>
      <c r="EB261" s="92"/>
      <c r="EC261" s="92"/>
      <c r="ED261" s="92"/>
      <c r="EE261" s="92"/>
      <c r="EF261" s="92"/>
      <c r="EG261" s="92"/>
      <c r="EH261" s="92"/>
      <c r="EI261" s="92"/>
      <c r="EJ261" s="92"/>
      <c r="EK261" s="91">
        <f>DY261/DK261</f>
        <v>1.015228818032879</v>
      </c>
      <c r="EL261" s="91"/>
      <c r="EM261" s="91"/>
      <c r="EN261" s="91"/>
      <c r="EO261" s="91"/>
      <c r="EP261" s="91"/>
      <c r="EQ261" s="91"/>
      <c r="ER261" s="91"/>
      <c r="ES261" s="91"/>
      <c r="ET261" s="91"/>
      <c r="EU261" s="91"/>
      <c r="EV261" s="92"/>
      <c r="EW261" s="92"/>
      <c r="EX261" s="92"/>
      <c r="EY261" s="92"/>
      <c r="EZ261" s="92"/>
      <c r="FA261" s="92"/>
      <c r="FB261" s="92"/>
      <c r="FC261" s="92"/>
      <c r="FD261" s="92"/>
      <c r="FE261" s="92"/>
      <c r="FF261" s="92"/>
      <c r="FG261" s="92"/>
      <c r="FH261" s="92"/>
      <c r="FI261" s="92"/>
      <c r="FJ261" s="92"/>
      <c r="FK261" s="92"/>
      <c r="FL261" s="89"/>
      <c r="FM261" s="89"/>
      <c r="FN261" s="89"/>
      <c r="FO261" s="89"/>
      <c r="FP261" s="89"/>
      <c r="FQ261" s="89"/>
      <c r="FR261" s="89"/>
      <c r="FS261" s="89"/>
      <c r="FT261" s="89"/>
      <c r="FU261" s="89"/>
      <c r="FV261" s="89"/>
      <c r="FW261" s="89"/>
      <c r="FX261" s="89"/>
      <c r="FY261" s="89"/>
      <c r="FZ261" s="89"/>
      <c r="GA261" s="89"/>
      <c r="GB261" s="8"/>
      <c r="GC261" s="8"/>
      <c r="GD261" s="8"/>
      <c r="GE261" s="8"/>
      <c r="GF261" s="8"/>
    </row>
    <row r="262" spans="2:188" ht="15" customHeight="1" x14ac:dyDescent="0.3">
      <c r="B262" s="121"/>
      <c r="C262" s="122"/>
      <c r="D262" s="122"/>
      <c r="E262" s="122"/>
      <c r="F262" s="122"/>
      <c r="G262" s="122"/>
      <c r="H262" s="122"/>
      <c r="I262" s="122"/>
      <c r="J262" s="122"/>
      <c r="K262" s="122"/>
      <c r="L262" s="122"/>
      <c r="M262" s="122"/>
      <c r="N262" s="122"/>
      <c r="O262" s="122"/>
      <c r="P262" s="122"/>
      <c r="Q262" s="122"/>
      <c r="R262" s="122"/>
      <c r="S262" s="122"/>
      <c r="T262" s="122"/>
      <c r="U262" s="122"/>
      <c r="V262" s="122"/>
      <c r="W262" s="122"/>
      <c r="X262" s="122"/>
      <c r="Y262" s="122"/>
      <c r="Z262" s="122"/>
      <c r="AA262" s="122"/>
      <c r="AB262" s="122"/>
      <c r="AC262" s="122"/>
      <c r="AD262" s="122"/>
      <c r="AE262" s="122"/>
      <c r="AF262" s="122"/>
      <c r="AG262" s="122"/>
      <c r="AH262" s="122"/>
      <c r="AI262" s="122"/>
      <c r="AJ262" s="122"/>
      <c r="AK262" s="122"/>
      <c r="AL262" s="122"/>
      <c r="AM262" s="123"/>
      <c r="AN262" s="137" t="s">
        <v>70</v>
      </c>
      <c r="AO262" s="138"/>
      <c r="AP262" s="138"/>
      <c r="AQ262" s="138"/>
      <c r="AR262" s="138"/>
      <c r="AS262" s="138"/>
      <c r="AT262" s="138"/>
      <c r="AU262" s="138"/>
      <c r="AV262" s="138"/>
      <c r="AW262" s="139"/>
      <c r="AX262" s="75" t="s">
        <v>88</v>
      </c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7"/>
      <c r="BJ262" s="115">
        <f>BJ246</f>
        <v>311003</v>
      </c>
      <c r="BK262" s="116"/>
      <c r="BL262" s="116"/>
      <c r="BM262" s="116"/>
      <c r="BN262" s="116"/>
      <c r="BO262" s="116"/>
      <c r="BP262" s="116"/>
      <c r="BQ262" s="116"/>
      <c r="BR262" s="116"/>
      <c r="BS262" s="116"/>
      <c r="BT262" s="116"/>
      <c r="BU262" s="116"/>
      <c r="BV262" s="116"/>
      <c r="BW262" s="117"/>
      <c r="BX262" s="115">
        <f>BX246</f>
        <v>248531.97999999998</v>
      </c>
      <c r="BY262" s="116"/>
      <c r="BZ262" s="116"/>
      <c r="CA262" s="116"/>
      <c r="CB262" s="116"/>
      <c r="CC262" s="116"/>
      <c r="CD262" s="116"/>
      <c r="CE262" s="116"/>
      <c r="CF262" s="116"/>
      <c r="CG262" s="116"/>
      <c r="CH262" s="116"/>
      <c r="CI262" s="117"/>
      <c r="CJ262" s="91">
        <f t="shared" ref="CJ262:CJ269" si="19">BX262/BJ262</f>
        <v>0.79913049070266196</v>
      </c>
      <c r="CK262" s="91"/>
      <c r="CL262" s="91"/>
      <c r="CM262" s="91"/>
      <c r="CN262" s="91"/>
      <c r="CO262" s="91"/>
      <c r="CP262" s="91"/>
      <c r="CQ262" s="91"/>
      <c r="CR262" s="91"/>
      <c r="CS262" s="91"/>
      <c r="CT262" s="91"/>
      <c r="CU262" s="118"/>
      <c r="CV262" s="119"/>
      <c r="CW262" s="119"/>
      <c r="CX262" s="119"/>
      <c r="CY262" s="119"/>
      <c r="CZ262" s="119"/>
      <c r="DA262" s="119"/>
      <c r="DB262" s="119"/>
      <c r="DC262" s="119"/>
      <c r="DD262" s="119"/>
      <c r="DE262" s="119"/>
      <c r="DF262" s="119"/>
      <c r="DG262" s="119"/>
      <c r="DH262" s="119"/>
      <c r="DI262" s="119"/>
      <c r="DJ262" s="120"/>
      <c r="DK262" s="115">
        <f>DK246</f>
        <v>607392.4</v>
      </c>
      <c r="DL262" s="116"/>
      <c r="DM262" s="116"/>
      <c r="DN262" s="116"/>
      <c r="DO262" s="116"/>
      <c r="DP262" s="116"/>
      <c r="DQ262" s="116"/>
      <c r="DR262" s="116"/>
      <c r="DS262" s="116"/>
      <c r="DT262" s="116"/>
      <c r="DU262" s="116"/>
      <c r="DV262" s="116"/>
      <c r="DW262" s="116"/>
      <c r="DX262" s="117"/>
      <c r="DY262" s="115">
        <f>DY246</f>
        <v>680340.73999999987</v>
      </c>
      <c r="DZ262" s="116"/>
      <c r="EA262" s="116"/>
      <c r="EB262" s="116"/>
      <c r="EC262" s="116"/>
      <c r="ED262" s="116"/>
      <c r="EE262" s="116"/>
      <c r="EF262" s="116"/>
      <c r="EG262" s="116"/>
      <c r="EH262" s="116"/>
      <c r="EI262" s="116"/>
      <c r="EJ262" s="117"/>
      <c r="EK262" s="91">
        <f t="shared" ref="EK262:EK269" si="20">DY262/DK262</f>
        <v>1.1201008441989064</v>
      </c>
      <c r="EL262" s="91"/>
      <c r="EM262" s="91"/>
      <c r="EN262" s="91"/>
      <c r="EO262" s="91"/>
      <c r="EP262" s="91"/>
      <c r="EQ262" s="91"/>
      <c r="ER262" s="91"/>
      <c r="ES262" s="91"/>
      <c r="ET262" s="91"/>
      <c r="EU262" s="91"/>
      <c r="EV262" s="118"/>
      <c r="EW262" s="119"/>
      <c r="EX262" s="119"/>
      <c r="EY262" s="119"/>
      <c r="EZ262" s="119"/>
      <c r="FA262" s="119"/>
      <c r="FB262" s="119"/>
      <c r="FC262" s="119"/>
      <c r="FD262" s="119"/>
      <c r="FE262" s="119"/>
      <c r="FF262" s="119"/>
      <c r="FG262" s="119"/>
      <c r="FH262" s="119"/>
      <c r="FI262" s="119"/>
      <c r="FJ262" s="119"/>
      <c r="FK262" s="120"/>
      <c r="FL262" s="109"/>
      <c r="FM262" s="110"/>
      <c r="FN262" s="110"/>
      <c r="FO262" s="110"/>
      <c r="FP262" s="110"/>
      <c r="FQ262" s="110"/>
      <c r="FR262" s="110"/>
      <c r="FS262" s="110"/>
      <c r="FT262" s="110"/>
      <c r="FU262" s="110"/>
      <c r="FV262" s="110"/>
      <c r="FW262" s="110"/>
      <c r="FX262" s="110"/>
      <c r="FY262" s="110"/>
      <c r="FZ262" s="110"/>
      <c r="GA262" s="111"/>
      <c r="GB262" s="6"/>
      <c r="GC262" s="6"/>
      <c r="GD262" s="6"/>
      <c r="GE262" s="6"/>
      <c r="GF262" s="6"/>
    </row>
    <row r="263" spans="2:188" ht="15" customHeight="1" x14ac:dyDescent="0.3">
      <c r="B263" s="93"/>
      <c r="C263" s="93"/>
      <c r="D263" s="93"/>
      <c r="E263" s="93"/>
      <c r="F263" s="93"/>
      <c r="G263" s="93"/>
      <c r="H263" s="93"/>
      <c r="I263" s="93"/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  <c r="AB263" s="93"/>
      <c r="AC263" s="93"/>
      <c r="AD263" s="93"/>
      <c r="AE263" s="93"/>
      <c r="AF263" s="93"/>
      <c r="AG263" s="93"/>
      <c r="AH263" s="93"/>
      <c r="AI263" s="93"/>
      <c r="AJ263" s="93"/>
      <c r="AK263" s="93"/>
      <c r="AL263" s="93"/>
      <c r="AM263" s="93"/>
      <c r="AN263" s="67" t="s">
        <v>71</v>
      </c>
      <c r="AO263" s="67"/>
      <c r="AP263" s="67"/>
      <c r="AQ263" s="67"/>
      <c r="AR263" s="67"/>
      <c r="AS263" s="67"/>
      <c r="AT263" s="67"/>
      <c r="AU263" s="67"/>
      <c r="AV263" s="67"/>
      <c r="AW263" s="67"/>
      <c r="AX263" s="75" t="s">
        <v>88</v>
      </c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7"/>
      <c r="BJ263" s="115">
        <f t="shared" ref="BJ263:BJ268" si="21">BJ247</f>
        <v>98989</v>
      </c>
      <c r="BK263" s="116"/>
      <c r="BL263" s="116"/>
      <c r="BM263" s="116"/>
      <c r="BN263" s="116"/>
      <c r="BO263" s="116"/>
      <c r="BP263" s="116"/>
      <c r="BQ263" s="116"/>
      <c r="BR263" s="116"/>
      <c r="BS263" s="116"/>
      <c r="BT263" s="116"/>
      <c r="BU263" s="116"/>
      <c r="BV263" s="116"/>
      <c r="BW263" s="117"/>
      <c r="BX263" s="115">
        <f t="shared" ref="BX263:BX268" si="22">BX247</f>
        <v>95517.900000000009</v>
      </c>
      <c r="BY263" s="116"/>
      <c r="BZ263" s="116"/>
      <c r="CA263" s="116"/>
      <c r="CB263" s="116"/>
      <c r="CC263" s="116"/>
      <c r="CD263" s="116"/>
      <c r="CE263" s="116"/>
      <c r="CF263" s="116"/>
      <c r="CG263" s="116"/>
      <c r="CH263" s="116"/>
      <c r="CI263" s="117"/>
      <c r="CJ263" s="91">
        <f t="shared" si="19"/>
        <v>0.96493448767034729</v>
      </c>
      <c r="CK263" s="91"/>
      <c r="CL263" s="91"/>
      <c r="CM263" s="91"/>
      <c r="CN263" s="91"/>
      <c r="CO263" s="91"/>
      <c r="CP263" s="91"/>
      <c r="CQ263" s="91"/>
      <c r="CR263" s="91"/>
      <c r="CS263" s="91"/>
      <c r="CT263" s="91"/>
      <c r="CU263" s="40"/>
      <c r="CV263" s="40"/>
      <c r="CW263" s="40"/>
      <c r="CX263" s="40"/>
      <c r="CY263" s="40"/>
      <c r="CZ263" s="40"/>
      <c r="DA263" s="40"/>
      <c r="DB263" s="40"/>
      <c r="DC263" s="40"/>
      <c r="DD263" s="40"/>
      <c r="DE263" s="40"/>
      <c r="DF263" s="40"/>
      <c r="DG263" s="40"/>
      <c r="DH263" s="40"/>
      <c r="DI263" s="40"/>
      <c r="DJ263" s="40"/>
      <c r="DK263" s="115">
        <f t="shared" ref="DK263:DK268" si="23">DK247</f>
        <v>243832</v>
      </c>
      <c r="DL263" s="116"/>
      <c r="DM263" s="116"/>
      <c r="DN263" s="116"/>
      <c r="DO263" s="116"/>
      <c r="DP263" s="116"/>
      <c r="DQ263" s="116"/>
      <c r="DR263" s="116"/>
      <c r="DS263" s="116"/>
      <c r="DT263" s="116"/>
      <c r="DU263" s="116"/>
      <c r="DV263" s="116"/>
      <c r="DW263" s="116"/>
      <c r="DX263" s="117"/>
      <c r="DY263" s="115">
        <f t="shared" ref="DY263:DY268" si="24">DY247</f>
        <v>283427.5</v>
      </c>
      <c r="DZ263" s="116"/>
      <c r="EA263" s="116"/>
      <c r="EB263" s="116"/>
      <c r="EC263" s="116"/>
      <c r="ED263" s="116"/>
      <c r="EE263" s="116"/>
      <c r="EF263" s="116"/>
      <c r="EG263" s="116"/>
      <c r="EH263" s="116"/>
      <c r="EI263" s="116"/>
      <c r="EJ263" s="117"/>
      <c r="EK263" s="91">
        <f t="shared" si="20"/>
        <v>1.1623884477837199</v>
      </c>
      <c r="EL263" s="91"/>
      <c r="EM263" s="91"/>
      <c r="EN263" s="91"/>
      <c r="EO263" s="91"/>
      <c r="EP263" s="91"/>
      <c r="EQ263" s="91"/>
      <c r="ER263" s="91"/>
      <c r="ES263" s="91"/>
      <c r="ET263" s="91"/>
      <c r="EU263" s="91"/>
      <c r="EV263" s="40"/>
      <c r="EW263" s="40"/>
      <c r="EX263" s="40"/>
      <c r="EY263" s="40"/>
      <c r="EZ263" s="40"/>
      <c r="FA263" s="40"/>
      <c r="FB263" s="40"/>
      <c r="FC263" s="40"/>
      <c r="FD263" s="40"/>
      <c r="FE263" s="40"/>
      <c r="FF263" s="40"/>
      <c r="FG263" s="40"/>
      <c r="FH263" s="40"/>
      <c r="FI263" s="40"/>
      <c r="FJ263" s="40"/>
      <c r="FK263" s="40"/>
      <c r="FL263" s="35"/>
      <c r="FM263" s="35"/>
      <c r="FN263" s="35"/>
      <c r="FO263" s="35"/>
      <c r="FP263" s="35"/>
      <c r="FQ263" s="35"/>
      <c r="FR263" s="35"/>
      <c r="FS263" s="35"/>
      <c r="FT263" s="35"/>
      <c r="FU263" s="35"/>
      <c r="FV263" s="35"/>
      <c r="FW263" s="35"/>
      <c r="FX263" s="35"/>
      <c r="FY263" s="35"/>
      <c r="FZ263" s="35"/>
      <c r="GA263" s="35"/>
      <c r="GB263" s="6"/>
      <c r="GC263" s="6"/>
      <c r="GD263" s="6"/>
      <c r="GE263" s="6"/>
      <c r="GF263" s="6"/>
    </row>
    <row r="264" spans="2:188" ht="15" customHeight="1" x14ac:dyDescent="0.3">
      <c r="B264" s="93"/>
      <c r="C264" s="93"/>
      <c r="D264" s="93"/>
      <c r="E264" s="93"/>
      <c r="F264" s="93"/>
      <c r="G264" s="93"/>
      <c r="H264" s="93"/>
      <c r="I264" s="93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  <c r="AB264" s="93"/>
      <c r="AC264" s="93"/>
      <c r="AD264" s="93"/>
      <c r="AE264" s="93"/>
      <c r="AF264" s="93"/>
      <c r="AG264" s="93"/>
      <c r="AH264" s="93"/>
      <c r="AI264" s="93"/>
      <c r="AJ264" s="93"/>
      <c r="AK264" s="93"/>
      <c r="AL264" s="93"/>
      <c r="AM264" s="93"/>
      <c r="AN264" s="67" t="s">
        <v>72</v>
      </c>
      <c r="AO264" s="67"/>
      <c r="AP264" s="67"/>
      <c r="AQ264" s="67"/>
      <c r="AR264" s="67"/>
      <c r="AS264" s="67"/>
      <c r="AT264" s="67"/>
      <c r="AU264" s="67"/>
      <c r="AV264" s="67"/>
      <c r="AW264" s="67"/>
      <c r="AX264" s="75" t="s">
        <v>88</v>
      </c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7"/>
      <c r="BJ264" s="115">
        <f t="shared" si="21"/>
        <v>92184</v>
      </c>
      <c r="BK264" s="116"/>
      <c r="BL264" s="116"/>
      <c r="BM264" s="116"/>
      <c r="BN264" s="116"/>
      <c r="BO264" s="116"/>
      <c r="BP264" s="116"/>
      <c r="BQ264" s="116"/>
      <c r="BR264" s="116"/>
      <c r="BS264" s="116"/>
      <c r="BT264" s="116"/>
      <c r="BU264" s="116"/>
      <c r="BV264" s="116"/>
      <c r="BW264" s="117"/>
      <c r="BX264" s="115">
        <f t="shared" si="22"/>
        <v>88591.03</v>
      </c>
      <c r="BY264" s="116"/>
      <c r="BZ264" s="116"/>
      <c r="CA264" s="116"/>
      <c r="CB264" s="116"/>
      <c r="CC264" s="116"/>
      <c r="CD264" s="116"/>
      <c r="CE264" s="116"/>
      <c r="CF264" s="116"/>
      <c r="CG264" s="116"/>
      <c r="CH264" s="116"/>
      <c r="CI264" s="117"/>
      <c r="CJ264" s="91">
        <f t="shared" si="19"/>
        <v>0.96102393040006939</v>
      </c>
      <c r="CK264" s="91"/>
      <c r="CL264" s="91"/>
      <c r="CM264" s="91"/>
      <c r="CN264" s="91"/>
      <c r="CO264" s="91"/>
      <c r="CP264" s="91"/>
      <c r="CQ264" s="91"/>
      <c r="CR264" s="91"/>
      <c r="CS264" s="91"/>
      <c r="CT264" s="91"/>
      <c r="CU264" s="40"/>
      <c r="CV264" s="40"/>
      <c r="CW264" s="40"/>
      <c r="CX264" s="40"/>
      <c r="CY264" s="40"/>
      <c r="CZ264" s="40"/>
      <c r="DA264" s="40"/>
      <c r="DB264" s="40"/>
      <c r="DC264" s="40"/>
      <c r="DD264" s="40"/>
      <c r="DE264" s="40"/>
      <c r="DF264" s="40"/>
      <c r="DG264" s="40"/>
      <c r="DH264" s="40"/>
      <c r="DI264" s="40"/>
      <c r="DJ264" s="40"/>
      <c r="DK264" s="115">
        <f t="shared" si="23"/>
        <v>408325.4</v>
      </c>
      <c r="DL264" s="116"/>
      <c r="DM264" s="116"/>
      <c r="DN264" s="116"/>
      <c r="DO264" s="116"/>
      <c r="DP264" s="116"/>
      <c r="DQ264" s="116"/>
      <c r="DR264" s="116"/>
      <c r="DS264" s="116"/>
      <c r="DT264" s="116"/>
      <c r="DU264" s="116"/>
      <c r="DV264" s="116"/>
      <c r="DW264" s="116"/>
      <c r="DX264" s="117"/>
      <c r="DY264" s="115">
        <f t="shared" si="24"/>
        <v>404301.54000000004</v>
      </c>
      <c r="DZ264" s="116"/>
      <c r="EA264" s="116"/>
      <c r="EB264" s="116"/>
      <c r="EC264" s="116"/>
      <c r="ED264" s="116"/>
      <c r="EE264" s="116"/>
      <c r="EF264" s="116"/>
      <c r="EG264" s="116"/>
      <c r="EH264" s="116"/>
      <c r="EI264" s="116"/>
      <c r="EJ264" s="117"/>
      <c r="EK264" s="91">
        <f t="shared" si="20"/>
        <v>0.99014545751990946</v>
      </c>
      <c r="EL264" s="91"/>
      <c r="EM264" s="91"/>
      <c r="EN264" s="91"/>
      <c r="EO264" s="91"/>
      <c r="EP264" s="91"/>
      <c r="EQ264" s="91"/>
      <c r="ER264" s="91"/>
      <c r="ES264" s="91"/>
      <c r="ET264" s="91"/>
      <c r="EU264" s="91"/>
      <c r="EV264" s="40"/>
      <c r="EW264" s="40"/>
      <c r="EX264" s="40"/>
      <c r="EY264" s="40"/>
      <c r="EZ264" s="40"/>
      <c r="FA264" s="40"/>
      <c r="FB264" s="40"/>
      <c r="FC264" s="40"/>
      <c r="FD264" s="40"/>
      <c r="FE264" s="40"/>
      <c r="FF264" s="40"/>
      <c r="FG264" s="40"/>
      <c r="FH264" s="40"/>
      <c r="FI264" s="40"/>
      <c r="FJ264" s="40"/>
      <c r="FK264" s="40"/>
      <c r="FL264" s="35"/>
      <c r="FM264" s="35"/>
      <c r="FN264" s="35"/>
      <c r="FO264" s="35"/>
      <c r="FP264" s="35"/>
      <c r="FQ264" s="35"/>
      <c r="FR264" s="35"/>
      <c r="FS264" s="35"/>
      <c r="FT264" s="35"/>
      <c r="FU264" s="35"/>
      <c r="FV264" s="35"/>
      <c r="FW264" s="35"/>
      <c r="FX264" s="35"/>
      <c r="FY264" s="35"/>
      <c r="FZ264" s="35"/>
      <c r="GA264" s="35"/>
      <c r="GB264" s="6"/>
      <c r="GC264" s="6"/>
      <c r="GD264" s="6"/>
      <c r="GE264" s="6"/>
      <c r="GF264" s="6"/>
    </row>
    <row r="265" spans="2:188" ht="15" customHeight="1" x14ac:dyDescent="0.3">
      <c r="B265" s="93"/>
      <c r="C265" s="93"/>
      <c r="D265" s="93"/>
      <c r="E265" s="93"/>
      <c r="F265" s="93"/>
      <c r="G265" s="93"/>
      <c r="H265" s="93"/>
      <c r="I265" s="93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  <c r="AB265" s="93"/>
      <c r="AC265" s="93"/>
      <c r="AD265" s="93"/>
      <c r="AE265" s="93"/>
      <c r="AF265" s="93"/>
      <c r="AG265" s="93"/>
      <c r="AH265" s="93"/>
      <c r="AI265" s="93"/>
      <c r="AJ265" s="93"/>
      <c r="AK265" s="93"/>
      <c r="AL265" s="93"/>
      <c r="AM265" s="93"/>
      <c r="AN265" s="67" t="s">
        <v>73</v>
      </c>
      <c r="AO265" s="67"/>
      <c r="AP265" s="67"/>
      <c r="AQ265" s="67"/>
      <c r="AR265" s="67"/>
      <c r="AS265" s="67"/>
      <c r="AT265" s="67"/>
      <c r="AU265" s="67"/>
      <c r="AV265" s="67"/>
      <c r="AW265" s="67"/>
      <c r="AX265" s="75" t="s">
        <v>88</v>
      </c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7"/>
      <c r="BJ265" s="115">
        <f t="shared" si="21"/>
        <v>214460</v>
      </c>
      <c r="BK265" s="116"/>
      <c r="BL265" s="116"/>
      <c r="BM265" s="116"/>
      <c r="BN265" s="116"/>
      <c r="BO265" s="116"/>
      <c r="BP265" s="116"/>
      <c r="BQ265" s="116"/>
      <c r="BR265" s="116"/>
      <c r="BS265" s="116"/>
      <c r="BT265" s="116"/>
      <c r="BU265" s="116"/>
      <c r="BV265" s="116"/>
      <c r="BW265" s="117"/>
      <c r="BX265" s="115">
        <f t="shared" si="22"/>
        <v>194958.91999999998</v>
      </c>
      <c r="BY265" s="116"/>
      <c r="BZ265" s="116"/>
      <c r="CA265" s="116"/>
      <c r="CB265" s="116"/>
      <c r="CC265" s="116"/>
      <c r="CD265" s="116"/>
      <c r="CE265" s="116"/>
      <c r="CF265" s="116"/>
      <c r="CG265" s="116"/>
      <c r="CH265" s="116"/>
      <c r="CI265" s="117"/>
      <c r="CJ265" s="91">
        <f t="shared" si="19"/>
        <v>0.90906891728061168</v>
      </c>
      <c r="CK265" s="91"/>
      <c r="CL265" s="91"/>
      <c r="CM265" s="91"/>
      <c r="CN265" s="91"/>
      <c r="CO265" s="91"/>
      <c r="CP265" s="91"/>
      <c r="CQ265" s="91"/>
      <c r="CR265" s="91"/>
      <c r="CS265" s="91"/>
      <c r="CT265" s="91"/>
      <c r="CU265" s="40"/>
      <c r="CV265" s="40"/>
      <c r="CW265" s="40"/>
      <c r="CX265" s="40"/>
      <c r="CY265" s="40"/>
      <c r="CZ265" s="40"/>
      <c r="DA265" s="40"/>
      <c r="DB265" s="40"/>
      <c r="DC265" s="40"/>
      <c r="DD265" s="40"/>
      <c r="DE265" s="40"/>
      <c r="DF265" s="40"/>
      <c r="DG265" s="40"/>
      <c r="DH265" s="40"/>
      <c r="DI265" s="40"/>
      <c r="DJ265" s="40"/>
      <c r="DK265" s="115">
        <f t="shared" si="23"/>
        <v>974871.5</v>
      </c>
      <c r="DL265" s="116"/>
      <c r="DM265" s="116"/>
      <c r="DN265" s="116"/>
      <c r="DO265" s="116"/>
      <c r="DP265" s="116"/>
      <c r="DQ265" s="116"/>
      <c r="DR265" s="116"/>
      <c r="DS265" s="116"/>
      <c r="DT265" s="116"/>
      <c r="DU265" s="116"/>
      <c r="DV265" s="116"/>
      <c r="DW265" s="116"/>
      <c r="DX265" s="117"/>
      <c r="DY265" s="115">
        <f t="shared" si="24"/>
        <v>891653.38</v>
      </c>
      <c r="DZ265" s="116"/>
      <c r="EA265" s="116"/>
      <c r="EB265" s="116"/>
      <c r="EC265" s="116"/>
      <c r="ED265" s="116"/>
      <c r="EE265" s="116"/>
      <c r="EF265" s="116"/>
      <c r="EG265" s="116"/>
      <c r="EH265" s="116"/>
      <c r="EI265" s="116"/>
      <c r="EJ265" s="117"/>
      <c r="EK265" s="91">
        <f t="shared" si="20"/>
        <v>0.91463683162344989</v>
      </c>
      <c r="EL265" s="91"/>
      <c r="EM265" s="91"/>
      <c r="EN265" s="91"/>
      <c r="EO265" s="91"/>
      <c r="EP265" s="91"/>
      <c r="EQ265" s="91"/>
      <c r="ER265" s="91"/>
      <c r="ES265" s="91"/>
      <c r="ET265" s="91"/>
      <c r="EU265" s="91"/>
      <c r="EV265" s="40"/>
      <c r="EW265" s="40"/>
      <c r="EX265" s="40"/>
      <c r="EY265" s="40"/>
      <c r="EZ265" s="40"/>
      <c r="FA265" s="40"/>
      <c r="FB265" s="40"/>
      <c r="FC265" s="40"/>
      <c r="FD265" s="40"/>
      <c r="FE265" s="40"/>
      <c r="FF265" s="40"/>
      <c r="FG265" s="40"/>
      <c r="FH265" s="40"/>
      <c r="FI265" s="40"/>
      <c r="FJ265" s="40"/>
      <c r="FK265" s="40"/>
      <c r="FL265" s="35"/>
      <c r="FM265" s="35"/>
      <c r="FN265" s="35"/>
      <c r="FO265" s="35"/>
      <c r="FP265" s="35"/>
      <c r="FQ265" s="35"/>
      <c r="FR265" s="35"/>
      <c r="FS265" s="35"/>
      <c r="FT265" s="35"/>
      <c r="FU265" s="35"/>
      <c r="FV265" s="35"/>
      <c r="FW265" s="35"/>
      <c r="FX265" s="35"/>
      <c r="FY265" s="35"/>
      <c r="FZ265" s="35"/>
      <c r="GA265" s="35"/>
      <c r="GB265" s="6"/>
      <c r="GC265" s="6"/>
      <c r="GD265" s="6"/>
      <c r="GE265" s="6"/>
      <c r="GF265" s="6"/>
    </row>
    <row r="266" spans="2:188" ht="15" customHeight="1" x14ac:dyDescent="0.3">
      <c r="B266" s="93"/>
      <c r="C266" s="93"/>
      <c r="D266" s="93"/>
      <c r="E266" s="93"/>
      <c r="F266" s="93"/>
      <c r="G266" s="93"/>
      <c r="H266" s="93"/>
      <c r="I266" s="93"/>
      <c r="J266" s="9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  <c r="AB266" s="93"/>
      <c r="AC266" s="93"/>
      <c r="AD266" s="93"/>
      <c r="AE266" s="93"/>
      <c r="AF266" s="93"/>
      <c r="AG266" s="93"/>
      <c r="AH266" s="93"/>
      <c r="AI266" s="93"/>
      <c r="AJ266" s="93"/>
      <c r="AK266" s="93"/>
      <c r="AL266" s="93"/>
      <c r="AM266" s="93"/>
      <c r="AN266" s="67" t="s">
        <v>74</v>
      </c>
      <c r="AO266" s="67"/>
      <c r="AP266" s="67"/>
      <c r="AQ266" s="67"/>
      <c r="AR266" s="67"/>
      <c r="AS266" s="67"/>
      <c r="AT266" s="67"/>
      <c r="AU266" s="67"/>
      <c r="AV266" s="67"/>
      <c r="AW266" s="67"/>
      <c r="AX266" s="75" t="s">
        <v>88</v>
      </c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7"/>
      <c r="BJ266" s="115">
        <f t="shared" si="21"/>
        <v>45150</v>
      </c>
      <c r="BK266" s="116"/>
      <c r="BL266" s="116"/>
      <c r="BM266" s="116"/>
      <c r="BN266" s="116"/>
      <c r="BO266" s="116"/>
      <c r="BP266" s="116"/>
      <c r="BQ266" s="116"/>
      <c r="BR266" s="116"/>
      <c r="BS266" s="116"/>
      <c r="BT266" s="116"/>
      <c r="BU266" s="116"/>
      <c r="BV266" s="116"/>
      <c r="BW266" s="117"/>
      <c r="BX266" s="115">
        <f t="shared" si="22"/>
        <v>45107.12</v>
      </c>
      <c r="BY266" s="116"/>
      <c r="BZ266" s="116"/>
      <c r="CA266" s="116"/>
      <c r="CB266" s="116"/>
      <c r="CC266" s="116"/>
      <c r="CD266" s="116"/>
      <c r="CE266" s="116"/>
      <c r="CF266" s="116"/>
      <c r="CG266" s="116"/>
      <c r="CH266" s="116"/>
      <c r="CI266" s="117"/>
      <c r="CJ266" s="91">
        <f t="shared" si="19"/>
        <v>0.99905027685492809</v>
      </c>
      <c r="CK266" s="91"/>
      <c r="CL266" s="91"/>
      <c r="CM266" s="91"/>
      <c r="CN266" s="91"/>
      <c r="CO266" s="91"/>
      <c r="CP266" s="91"/>
      <c r="CQ266" s="91"/>
      <c r="CR266" s="91"/>
      <c r="CS266" s="91"/>
      <c r="CT266" s="91"/>
      <c r="CU266" s="40"/>
      <c r="CV266" s="40"/>
      <c r="CW266" s="40"/>
      <c r="CX266" s="40"/>
      <c r="CY266" s="40"/>
      <c r="CZ266" s="40"/>
      <c r="DA266" s="40"/>
      <c r="DB266" s="40"/>
      <c r="DC266" s="40"/>
      <c r="DD266" s="40"/>
      <c r="DE266" s="40"/>
      <c r="DF266" s="40"/>
      <c r="DG266" s="40"/>
      <c r="DH266" s="40"/>
      <c r="DI266" s="40"/>
      <c r="DJ266" s="40"/>
      <c r="DK266" s="115">
        <f t="shared" si="23"/>
        <v>172608.2</v>
      </c>
      <c r="DL266" s="116"/>
      <c r="DM266" s="116"/>
      <c r="DN266" s="116"/>
      <c r="DO266" s="116"/>
      <c r="DP266" s="116"/>
      <c r="DQ266" s="116"/>
      <c r="DR266" s="116"/>
      <c r="DS266" s="116"/>
      <c r="DT266" s="116"/>
      <c r="DU266" s="116"/>
      <c r="DV266" s="116"/>
      <c r="DW266" s="116"/>
      <c r="DX266" s="117"/>
      <c r="DY266" s="115">
        <f t="shared" si="24"/>
        <v>198996.5</v>
      </c>
      <c r="DZ266" s="116"/>
      <c r="EA266" s="116"/>
      <c r="EB266" s="116"/>
      <c r="EC266" s="116"/>
      <c r="ED266" s="116"/>
      <c r="EE266" s="116"/>
      <c r="EF266" s="116"/>
      <c r="EG266" s="116"/>
      <c r="EH266" s="116"/>
      <c r="EI266" s="116"/>
      <c r="EJ266" s="117"/>
      <c r="EK266" s="91">
        <f t="shared" si="20"/>
        <v>1.1528797588990558</v>
      </c>
      <c r="EL266" s="91"/>
      <c r="EM266" s="91"/>
      <c r="EN266" s="91"/>
      <c r="EO266" s="91"/>
      <c r="EP266" s="91"/>
      <c r="EQ266" s="91"/>
      <c r="ER266" s="91"/>
      <c r="ES266" s="91"/>
      <c r="ET266" s="91"/>
      <c r="EU266" s="91"/>
      <c r="EV266" s="40"/>
      <c r="EW266" s="40"/>
      <c r="EX266" s="40"/>
      <c r="EY266" s="40"/>
      <c r="EZ266" s="40"/>
      <c r="FA266" s="40"/>
      <c r="FB266" s="40"/>
      <c r="FC266" s="40"/>
      <c r="FD266" s="40"/>
      <c r="FE266" s="40"/>
      <c r="FF266" s="40"/>
      <c r="FG266" s="40"/>
      <c r="FH266" s="40"/>
      <c r="FI266" s="40"/>
      <c r="FJ266" s="40"/>
      <c r="FK266" s="40"/>
      <c r="FL266" s="35"/>
      <c r="FM266" s="35"/>
      <c r="FN266" s="35"/>
      <c r="FO266" s="35"/>
      <c r="FP266" s="35"/>
      <c r="FQ266" s="35"/>
      <c r="FR266" s="35"/>
      <c r="FS266" s="35"/>
      <c r="FT266" s="35"/>
      <c r="FU266" s="35"/>
      <c r="FV266" s="35"/>
      <c r="FW266" s="35"/>
      <c r="FX266" s="35"/>
      <c r="FY266" s="35"/>
      <c r="FZ266" s="35"/>
      <c r="GA266" s="35"/>
      <c r="GB266" s="6"/>
      <c r="GC266" s="6"/>
      <c r="GD266" s="6"/>
      <c r="GE266" s="6"/>
      <c r="GF266" s="6"/>
    </row>
    <row r="267" spans="2:188" ht="15" customHeight="1" x14ac:dyDescent="0.3"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67" t="s">
        <v>75</v>
      </c>
      <c r="AO267" s="67"/>
      <c r="AP267" s="67"/>
      <c r="AQ267" s="67"/>
      <c r="AR267" s="67"/>
      <c r="AS267" s="67"/>
      <c r="AT267" s="67"/>
      <c r="AU267" s="67"/>
      <c r="AV267" s="67"/>
      <c r="AW267" s="67"/>
      <c r="AX267" s="75" t="s">
        <v>88</v>
      </c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7"/>
      <c r="BJ267" s="115">
        <f t="shared" si="21"/>
        <v>15020</v>
      </c>
      <c r="BK267" s="116"/>
      <c r="BL267" s="116"/>
      <c r="BM267" s="116"/>
      <c r="BN267" s="116"/>
      <c r="BO267" s="116"/>
      <c r="BP267" s="116"/>
      <c r="BQ267" s="116"/>
      <c r="BR267" s="116"/>
      <c r="BS267" s="116"/>
      <c r="BT267" s="116"/>
      <c r="BU267" s="116"/>
      <c r="BV267" s="116"/>
      <c r="BW267" s="117"/>
      <c r="BX267" s="115">
        <f t="shared" si="22"/>
        <v>5007</v>
      </c>
      <c r="BY267" s="116"/>
      <c r="BZ267" s="116"/>
      <c r="CA267" s="116"/>
      <c r="CB267" s="116"/>
      <c r="CC267" s="116"/>
      <c r="CD267" s="116"/>
      <c r="CE267" s="116"/>
      <c r="CF267" s="116"/>
      <c r="CG267" s="116"/>
      <c r="CH267" s="116"/>
      <c r="CI267" s="117"/>
      <c r="CJ267" s="91">
        <f t="shared" si="19"/>
        <v>0.33335552596537948</v>
      </c>
      <c r="CK267" s="91"/>
      <c r="CL267" s="91"/>
      <c r="CM267" s="91"/>
      <c r="CN267" s="91"/>
      <c r="CO267" s="91"/>
      <c r="CP267" s="91"/>
      <c r="CQ267" s="91"/>
      <c r="CR267" s="91"/>
      <c r="CS267" s="91"/>
      <c r="CT267" s="91"/>
      <c r="CU267" s="40"/>
      <c r="CV267" s="40"/>
      <c r="CW267" s="40"/>
      <c r="CX267" s="40"/>
      <c r="CY267" s="40"/>
      <c r="CZ267" s="40"/>
      <c r="DA267" s="40"/>
      <c r="DB267" s="40"/>
      <c r="DC267" s="40"/>
      <c r="DD267" s="40"/>
      <c r="DE267" s="40"/>
      <c r="DF267" s="40"/>
      <c r="DG267" s="40"/>
      <c r="DH267" s="40"/>
      <c r="DI267" s="40"/>
      <c r="DJ267" s="40"/>
      <c r="DK267" s="115">
        <f t="shared" si="23"/>
        <v>86430.6</v>
      </c>
      <c r="DL267" s="116"/>
      <c r="DM267" s="116"/>
      <c r="DN267" s="116"/>
      <c r="DO267" s="116"/>
      <c r="DP267" s="116"/>
      <c r="DQ267" s="116"/>
      <c r="DR267" s="116"/>
      <c r="DS267" s="116"/>
      <c r="DT267" s="116"/>
      <c r="DU267" s="116"/>
      <c r="DV267" s="116"/>
      <c r="DW267" s="116"/>
      <c r="DX267" s="117"/>
      <c r="DY267" s="115">
        <f t="shared" si="24"/>
        <v>77675.31</v>
      </c>
      <c r="DZ267" s="116"/>
      <c r="EA267" s="116"/>
      <c r="EB267" s="116"/>
      <c r="EC267" s="116"/>
      <c r="ED267" s="116"/>
      <c r="EE267" s="116"/>
      <c r="EF267" s="116"/>
      <c r="EG267" s="116"/>
      <c r="EH267" s="116"/>
      <c r="EI267" s="116"/>
      <c r="EJ267" s="117"/>
      <c r="EK267" s="91">
        <f t="shared" si="20"/>
        <v>0.89870150155153372</v>
      </c>
      <c r="EL267" s="91"/>
      <c r="EM267" s="91"/>
      <c r="EN267" s="91"/>
      <c r="EO267" s="91"/>
      <c r="EP267" s="91"/>
      <c r="EQ267" s="91"/>
      <c r="ER267" s="91"/>
      <c r="ES267" s="91"/>
      <c r="ET267" s="91"/>
      <c r="EU267" s="91"/>
      <c r="EV267" s="40"/>
      <c r="EW267" s="40"/>
      <c r="EX267" s="40"/>
      <c r="EY267" s="40"/>
      <c r="EZ267" s="40"/>
      <c r="FA267" s="40"/>
      <c r="FB267" s="40"/>
      <c r="FC267" s="40"/>
      <c r="FD267" s="40"/>
      <c r="FE267" s="40"/>
      <c r="FF267" s="40"/>
      <c r="FG267" s="40"/>
      <c r="FH267" s="40"/>
      <c r="FI267" s="40"/>
      <c r="FJ267" s="40"/>
      <c r="FK267" s="40"/>
      <c r="FL267" s="35"/>
      <c r="FM267" s="35"/>
      <c r="FN267" s="35"/>
      <c r="FO267" s="35"/>
      <c r="FP267" s="35"/>
      <c r="FQ267" s="35"/>
      <c r="FR267" s="35"/>
      <c r="FS267" s="35"/>
      <c r="FT267" s="35"/>
      <c r="FU267" s="35"/>
      <c r="FV267" s="35"/>
      <c r="FW267" s="35"/>
      <c r="FX267" s="35"/>
      <c r="FY267" s="35"/>
      <c r="FZ267" s="35"/>
      <c r="GA267" s="35"/>
      <c r="GB267" s="6"/>
      <c r="GC267" s="6"/>
      <c r="GD267" s="6"/>
      <c r="GE267" s="6"/>
      <c r="GF267" s="6"/>
    </row>
    <row r="268" spans="2:188" ht="18" customHeight="1" x14ac:dyDescent="0.3"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67" t="s">
        <v>76</v>
      </c>
      <c r="AO268" s="67"/>
      <c r="AP268" s="67"/>
      <c r="AQ268" s="67"/>
      <c r="AR268" s="67"/>
      <c r="AS268" s="67"/>
      <c r="AT268" s="67"/>
      <c r="AU268" s="67"/>
      <c r="AV268" s="67"/>
      <c r="AW268" s="67"/>
      <c r="AX268" s="75" t="s">
        <v>88</v>
      </c>
      <c r="AY268" s="76"/>
      <c r="AZ268" s="76"/>
      <c r="BA268" s="76"/>
      <c r="BB268" s="76"/>
      <c r="BC268" s="76"/>
      <c r="BD268" s="76"/>
      <c r="BE268" s="76"/>
      <c r="BF268" s="76"/>
      <c r="BG268" s="76"/>
      <c r="BH268" s="76"/>
      <c r="BI268" s="77"/>
      <c r="BJ268" s="115">
        <f t="shared" si="21"/>
        <v>79195</v>
      </c>
      <c r="BK268" s="116"/>
      <c r="BL268" s="116"/>
      <c r="BM268" s="116"/>
      <c r="BN268" s="116"/>
      <c r="BO268" s="116"/>
      <c r="BP268" s="116"/>
      <c r="BQ268" s="116"/>
      <c r="BR268" s="116"/>
      <c r="BS268" s="116"/>
      <c r="BT268" s="116"/>
      <c r="BU268" s="116"/>
      <c r="BV268" s="116"/>
      <c r="BW268" s="117"/>
      <c r="BX268" s="115">
        <f t="shared" si="22"/>
        <v>28636.34</v>
      </c>
      <c r="BY268" s="116"/>
      <c r="BZ268" s="116"/>
      <c r="CA268" s="116"/>
      <c r="CB268" s="116"/>
      <c r="CC268" s="116"/>
      <c r="CD268" s="116"/>
      <c r="CE268" s="116"/>
      <c r="CF268" s="116"/>
      <c r="CG268" s="116"/>
      <c r="CH268" s="116"/>
      <c r="CI268" s="117"/>
      <c r="CJ268" s="91">
        <f t="shared" si="19"/>
        <v>0.36159277732180062</v>
      </c>
      <c r="CK268" s="91"/>
      <c r="CL268" s="91"/>
      <c r="CM268" s="91"/>
      <c r="CN268" s="91"/>
      <c r="CO268" s="91"/>
      <c r="CP268" s="91"/>
      <c r="CQ268" s="91"/>
      <c r="CR268" s="91"/>
      <c r="CS268" s="91"/>
      <c r="CT268" s="91"/>
      <c r="CU268" s="40"/>
      <c r="CV268" s="40"/>
      <c r="CW268" s="40"/>
      <c r="CX268" s="40"/>
      <c r="CY268" s="40"/>
      <c r="CZ268" s="40"/>
      <c r="DA268" s="40"/>
      <c r="DB268" s="40"/>
      <c r="DC268" s="40"/>
      <c r="DD268" s="40"/>
      <c r="DE268" s="40"/>
      <c r="DF268" s="40"/>
      <c r="DG268" s="40"/>
      <c r="DH268" s="40"/>
      <c r="DI268" s="40"/>
      <c r="DJ268" s="40"/>
      <c r="DK268" s="115">
        <f t="shared" si="23"/>
        <v>315134.09999999998</v>
      </c>
      <c r="DL268" s="116"/>
      <c r="DM268" s="116"/>
      <c r="DN268" s="116"/>
      <c r="DO268" s="116"/>
      <c r="DP268" s="116"/>
      <c r="DQ268" s="116"/>
      <c r="DR268" s="116"/>
      <c r="DS268" s="116"/>
      <c r="DT268" s="116"/>
      <c r="DU268" s="116"/>
      <c r="DV268" s="116"/>
      <c r="DW268" s="116"/>
      <c r="DX268" s="117"/>
      <c r="DY268" s="115">
        <f t="shared" si="24"/>
        <v>314970.8</v>
      </c>
      <c r="DZ268" s="116"/>
      <c r="EA268" s="116"/>
      <c r="EB268" s="116"/>
      <c r="EC268" s="116"/>
      <c r="ED268" s="116"/>
      <c r="EE268" s="116"/>
      <c r="EF268" s="116"/>
      <c r="EG268" s="116"/>
      <c r="EH268" s="116"/>
      <c r="EI268" s="116"/>
      <c r="EJ268" s="117"/>
      <c r="EK268" s="91">
        <f t="shared" si="20"/>
        <v>0.9994818079033656</v>
      </c>
      <c r="EL268" s="91"/>
      <c r="EM268" s="91"/>
      <c r="EN268" s="91"/>
      <c r="EO268" s="91"/>
      <c r="EP268" s="91"/>
      <c r="EQ268" s="91"/>
      <c r="ER268" s="91"/>
      <c r="ES268" s="91"/>
      <c r="ET268" s="91"/>
      <c r="EU268" s="91"/>
      <c r="EV268" s="40"/>
      <c r="EW268" s="40"/>
      <c r="EX268" s="40"/>
      <c r="EY268" s="40"/>
      <c r="EZ268" s="40"/>
      <c r="FA268" s="40"/>
      <c r="FB268" s="40"/>
      <c r="FC268" s="40"/>
      <c r="FD268" s="40"/>
      <c r="FE268" s="40"/>
      <c r="FF268" s="40"/>
      <c r="FG268" s="40"/>
      <c r="FH268" s="40"/>
      <c r="FI268" s="40"/>
      <c r="FJ268" s="40"/>
      <c r="FK268" s="40"/>
      <c r="FL268" s="35"/>
      <c r="FM268" s="35"/>
      <c r="FN268" s="35"/>
      <c r="FO268" s="35"/>
      <c r="FP268" s="35"/>
      <c r="FQ268" s="35"/>
      <c r="FR268" s="35"/>
      <c r="FS268" s="35"/>
      <c r="FT268" s="35"/>
      <c r="FU268" s="35"/>
      <c r="FV268" s="35"/>
      <c r="FW268" s="35"/>
      <c r="FX268" s="35"/>
      <c r="FY268" s="35"/>
      <c r="FZ268" s="35"/>
      <c r="GA268" s="35"/>
      <c r="GB268" s="6"/>
      <c r="GC268" s="6"/>
      <c r="GD268" s="6"/>
      <c r="GE268" s="6"/>
      <c r="GF268" s="6"/>
    </row>
    <row r="269" spans="2:188" s="11" customFormat="1" ht="39" customHeight="1" x14ac:dyDescent="0.3">
      <c r="B269" s="94" t="s">
        <v>77</v>
      </c>
      <c r="C269" s="94"/>
      <c r="D269" s="94"/>
      <c r="E269" s="94"/>
      <c r="F269" s="94"/>
      <c r="G269" s="94"/>
      <c r="H269" s="94"/>
      <c r="I269" s="94"/>
      <c r="J269" s="94"/>
      <c r="K269" s="94"/>
      <c r="L269" s="94"/>
      <c r="M269" s="94"/>
      <c r="N269" s="94"/>
      <c r="O269" s="94"/>
      <c r="P269" s="94"/>
      <c r="Q269" s="94"/>
      <c r="R269" s="94"/>
      <c r="S269" s="94"/>
      <c r="T269" s="94"/>
      <c r="U269" s="94"/>
      <c r="V269" s="94"/>
      <c r="W269" s="94"/>
      <c r="X269" s="94"/>
      <c r="Y269" s="94"/>
      <c r="Z269" s="94"/>
      <c r="AA269" s="94"/>
      <c r="AB269" s="94"/>
      <c r="AC269" s="94"/>
      <c r="AD269" s="94"/>
      <c r="AE269" s="94"/>
      <c r="AF269" s="94"/>
      <c r="AG269" s="94"/>
      <c r="AH269" s="94"/>
      <c r="AI269" s="94"/>
      <c r="AJ269" s="94"/>
      <c r="AK269" s="94"/>
      <c r="AL269" s="94"/>
      <c r="AM269" s="94"/>
      <c r="AN269" s="89" t="s">
        <v>78</v>
      </c>
      <c r="AO269" s="89"/>
      <c r="AP269" s="89"/>
      <c r="AQ269" s="89"/>
      <c r="AR269" s="89"/>
      <c r="AS269" s="89"/>
      <c r="AT269" s="89"/>
      <c r="AU269" s="89"/>
      <c r="AV269" s="89"/>
      <c r="AW269" s="89"/>
      <c r="AX269" s="75" t="s">
        <v>88</v>
      </c>
      <c r="AY269" s="76"/>
      <c r="AZ269" s="76"/>
      <c r="BA269" s="76"/>
      <c r="BB269" s="76"/>
      <c r="BC269" s="76"/>
      <c r="BD269" s="76"/>
      <c r="BE269" s="76"/>
      <c r="BF269" s="76"/>
      <c r="BG269" s="76"/>
      <c r="BH269" s="76"/>
      <c r="BI269" s="77"/>
      <c r="BJ269" s="89">
        <f>BJ253</f>
        <v>3700</v>
      </c>
      <c r="BK269" s="89"/>
      <c r="BL269" s="89"/>
      <c r="BM269" s="89"/>
      <c r="BN269" s="89"/>
      <c r="BO269" s="89"/>
      <c r="BP269" s="89"/>
      <c r="BQ269" s="89"/>
      <c r="BR269" s="89"/>
      <c r="BS269" s="89"/>
      <c r="BT269" s="89"/>
      <c r="BU269" s="89"/>
      <c r="BV269" s="89"/>
      <c r="BW269" s="89"/>
      <c r="BX269" s="89">
        <f>BX253</f>
        <v>8085.76</v>
      </c>
      <c r="BY269" s="89"/>
      <c r="BZ269" s="89"/>
      <c r="CA269" s="89"/>
      <c r="CB269" s="89"/>
      <c r="CC269" s="89"/>
      <c r="CD269" s="89"/>
      <c r="CE269" s="89"/>
      <c r="CF269" s="89"/>
      <c r="CG269" s="89"/>
      <c r="CH269" s="89"/>
      <c r="CI269" s="89"/>
      <c r="CJ269" s="91">
        <f t="shared" si="19"/>
        <v>2.1853405405405404</v>
      </c>
      <c r="CK269" s="91"/>
      <c r="CL269" s="91"/>
      <c r="CM269" s="91"/>
      <c r="CN269" s="91"/>
      <c r="CO269" s="91"/>
      <c r="CP269" s="91"/>
      <c r="CQ269" s="91"/>
      <c r="CR269" s="91"/>
      <c r="CS269" s="91"/>
      <c r="CT269" s="91"/>
      <c r="CU269" s="92"/>
      <c r="CV269" s="92"/>
      <c r="CW269" s="92"/>
      <c r="CX269" s="92"/>
      <c r="CY269" s="92"/>
      <c r="CZ269" s="92"/>
      <c r="DA269" s="92"/>
      <c r="DB269" s="92"/>
      <c r="DC269" s="92"/>
      <c r="DD269" s="92"/>
      <c r="DE269" s="92"/>
      <c r="DF269" s="92"/>
      <c r="DG269" s="92"/>
      <c r="DH269" s="92"/>
      <c r="DI269" s="92"/>
      <c r="DJ269" s="92"/>
      <c r="DK269" s="89">
        <f>DK253</f>
        <v>59700</v>
      </c>
      <c r="DL269" s="89"/>
      <c r="DM269" s="89"/>
      <c r="DN269" s="89"/>
      <c r="DO269" s="89"/>
      <c r="DP269" s="89"/>
      <c r="DQ269" s="89"/>
      <c r="DR269" s="89"/>
      <c r="DS269" s="89"/>
      <c r="DT269" s="89"/>
      <c r="DU269" s="89"/>
      <c r="DV269" s="89"/>
      <c r="DW269" s="89"/>
      <c r="DX269" s="89"/>
      <c r="DY269" s="90">
        <f>DY253</f>
        <v>371423.33000000007</v>
      </c>
      <c r="DZ269" s="89"/>
      <c r="EA269" s="89"/>
      <c r="EB269" s="89"/>
      <c r="EC269" s="89"/>
      <c r="ED269" s="89"/>
      <c r="EE269" s="89"/>
      <c r="EF269" s="89"/>
      <c r="EG269" s="89"/>
      <c r="EH269" s="89"/>
      <c r="EI269" s="89"/>
      <c r="EJ269" s="89"/>
      <c r="EK269" s="91">
        <f t="shared" si="20"/>
        <v>6.2214963149078741</v>
      </c>
      <c r="EL269" s="91"/>
      <c r="EM269" s="91"/>
      <c r="EN269" s="91"/>
      <c r="EO269" s="91"/>
      <c r="EP269" s="91"/>
      <c r="EQ269" s="91"/>
      <c r="ER269" s="91"/>
      <c r="ES269" s="91"/>
      <c r="ET269" s="91"/>
      <c r="EU269" s="91"/>
      <c r="EV269" s="92"/>
      <c r="EW269" s="92"/>
      <c r="EX269" s="92"/>
      <c r="EY269" s="92"/>
      <c r="EZ269" s="92"/>
      <c r="FA269" s="92"/>
      <c r="FB269" s="92"/>
      <c r="FC269" s="92"/>
      <c r="FD269" s="92"/>
      <c r="FE269" s="92"/>
      <c r="FF269" s="92"/>
      <c r="FG269" s="92"/>
      <c r="FH269" s="92"/>
      <c r="FI269" s="92"/>
      <c r="FJ269" s="92"/>
      <c r="FK269" s="92"/>
      <c r="FL269" s="89"/>
      <c r="FM269" s="89"/>
      <c r="FN269" s="89"/>
      <c r="FO269" s="89"/>
      <c r="FP269" s="89"/>
      <c r="FQ269" s="89"/>
      <c r="FR269" s="89"/>
      <c r="FS269" s="89"/>
      <c r="FT269" s="89"/>
      <c r="FU269" s="89"/>
      <c r="FV269" s="89"/>
      <c r="FW269" s="89"/>
      <c r="FX269" s="89"/>
      <c r="FY269" s="89"/>
      <c r="FZ269" s="89"/>
      <c r="GA269" s="89"/>
      <c r="GB269" s="8"/>
      <c r="GC269" s="8"/>
      <c r="GD269" s="8"/>
      <c r="GE269" s="8"/>
      <c r="GF269" s="8"/>
    </row>
    <row r="270" spans="2:188" ht="5.25" customHeight="1" x14ac:dyDescent="0.3"/>
    <row r="271" spans="2:188" ht="3.75" customHeight="1" x14ac:dyDescent="0.3"/>
    <row r="272" spans="2:188" ht="18.75" customHeight="1" x14ac:dyDescent="0.3">
      <c r="F272" s="3"/>
      <c r="J272" s="3"/>
      <c r="BW272" s="3"/>
    </row>
    <row r="274" spans="1:183" ht="17.25" customHeight="1" x14ac:dyDescent="0.3">
      <c r="F274" s="3"/>
      <c r="BW274" s="3"/>
    </row>
    <row r="276" spans="1:183" s="3" customFormat="1" ht="11.25" customHeight="1" x14ac:dyDescent="0.3">
      <c r="A276" s="1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</row>
    <row r="277" spans="1:183" s="3" customFormat="1" ht="3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</row>
    <row r="278" spans="1:183" s="3" customFormat="1" ht="11.25" customHeight="1" x14ac:dyDescent="0.3">
      <c r="A278" s="1"/>
      <c r="B278" s="140">
        <v>1</v>
      </c>
      <c r="C278" s="140"/>
      <c r="D278" s="140"/>
      <c r="E278" s="1"/>
      <c r="F278" s="141" t="s">
        <v>63</v>
      </c>
      <c r="G278" s="141"/>
      <c r="H278" s="141"/>
      <c r="I278" s="141"/>
      <c r="J278" s="141"/>
      <c r="K278" s="141"/>
      <c r="L278" s="141"/>
      <c r="M278" s="141"/>
      <c r="N278" s="141"/>
      <c r="O278" s="141"/>
      <c r="P278" s="141"/>
      <c r="Q278" s="141"/>
      <c r="R278" s="141"/>
      <c r="S278" s="141"/>
      <c r="T278" s="141"/>
      <c r="U278" s="141"/>
      <c r="V278" s="141"/>
      <c r="W278" s="141"/>
      <c r="X278" s="141"/>
      <c r="Y278" s="141"/>
      <c r="Z278" s="141"/>
      <c r="AA278" s="141"/>
      <c r="AB278" s="141"/>
      <c r="AC278" s="141"/>
      <c r="AD278" s="141"/>
      <c r="AE278" s="141"/>
      <c r="AF278" s="141"/>
      <c r="AG278" s="141"/>
      <c r="AH278" s="141"/>
      <c r="AI278" s="141"/>
      <c r="AJ278" s="141"/>
      <c r="AK278" s="141"/>
      <c r="AL278" s="141"/>
      <c r="AM278" s="141"/>
      <c r="AN278" s="141"/>
      <c r="AO278" s="141"/>
      <c r="AP278" s="141"/>
      <c r="AQ278" s="141"/>
      <c r="AR278" s="141"/>
      <c r="AS278" s="141"/>
      <c r="AT278" s="141"/>
      <c r="AU278" s="141"/>
      <c r="AV278" s="141"/>
      <c r="AW278" s="141"/>
      <c r="AX278" s="141"/>
      <c r="AY278" s="141"/>
      <c r="AZ278" s="141"/>
      <c r="BA278" s="141"/>
      <c r="BB278" s="141"/>
      <c r="BC278" s="141"/>
      <c r="BD278" s="141"/>
      <c r="BE278" s="141"/>
      <c r="BF278" s="141"/>
      <c r="BG278" s="141"/>
      <c r="BH278" s="141"/>
      <c r="BI278" s="141"/>
      <c r="BJ278" s="141"/>
      <c r="BK278" s="141"/>
      <c r="BL278" s="141"/>
      <c r="BM278" s="141"/>
      <c r="BN278" s="141"/>
      <c r="BO278" s="141"/>
      <c r="BP278" s="141"/>
      <c r="BQ278" s="141"/>
      <c r="BR278" s="141"/>
      <c r="BS278" s="141"/>
      <c r="BT278" s="141"/>
      <c r="BU278" s="141"/>
      <c r="BV278" s="141"/>
      <c r="BW278" s="141"/>
      <c r="BX278" s="141"/>
      <c r="BY278" s="141"/>
      <c r="BZ278" s="141"/>
      <c r="CA278" s="141"/>
      <c r="CB278" s="141"/>
      <c r="CC278" s="141"/>
      <c r="CD278" s="141"/>
      <c r="CE278" s="141"/>
      <c r="CF278" s="141"/>
      <c r="CG278" s="141"/>
      <c r="CH278" s="141"/>
      <c r="CI278" s="141"/>
      <c r="CJ278" s="141"/>
      <c r="CK278" s="141"/>
      <c r="CL278" s="141"/>
      <c r="CM278" s="141"/>
      <c r="CN278" s="141"/>
      <c r="CO278" s="141"/>
      <c r="CP278" s="141"/>
      <c r="CQ278" s="141"/>
      <c r="CR278" s="141"/>
      <c r="CS278" s="141"/>
      <c r="CT278" s="141"/>
      <c r="CU278" s="141"/>
      <c r="CV278" s="141"/>
      <c r="CW278" s="141"/>
      <c r="CX278" s="141"/>
      <c r="CY278" s="141"/>
      <c r="CZ278" s="141"/>
      <c r="DA278" s="141"/>
      <c r="DB278" s="141"/>
      <c r="DC278" s="141"/>
      <c r="DD278" s="141"/>
      <c r="DE278" s="141"/>
      <c r="DF278" s="141"/>
      <c r="DG278" s="141"/>
      <c r="DH278" s="141"/>
      <c r="DI278" s="141"/>
      <c r="DJ278" s="141"/>
      <c r="DK278" s="141"/>
      <c r="DL278" s="141"/>
      <c r="DM278" s="141"/>
      <c r="DN278" s="141"/>
      <c r="DO278" s="141"/>
      <c r="DP278" s="141"/>
      <c r="DQ278" s="141"/>
      <c r="DR278" s="141"/>
      <c r="DS278" s="141"/>
      <c r="DT278" s="141"/>
      <c r="DU278" s="141"/>
      <c r="DV278" s="141"/>
      <c r="DW278" s="141"/>
      <c r="DX278" s="141"/>
      <c r="DY278" s="141"/>
      <c r="DZ278" s="141"/>
      <c r="EA278" s="141"/>
      <c r="EB278" s="141"/>
      <c r="EC278" s="141"/>
      <c r="ED278" s="141"/>
      <c r="EE278" s="141"/>
      <c r="EF278" s="141"/>
      <c r="EG278" s="141"/>
      <c r="EH278" s="141"/>
      <c r="EI278" s="141"/>
      <c r="EJ278" s="141"/>
      <c r="EK278" s="141"/>
      <c r="EL278" s="141"/>
      <c r="EM278" s="141"/>
      <c r="EN278" s="141"/>
      <c r="EO278" s="141"/>
      <c r="EP278" s="141"/>
      <c r="EQ278" s="141"/>
      <c r="ER278" s="141"/>
      <c r="ES278" s="141"/>
      <c r="ET278" s="141"/>
      <c r="EU278" s="141"/>
      <c r="EV278" s="141"/>
      <c r="EW278" s="141"/>
      <c r="EX278" s="141"/>
      <c r="EY278" s="141"/>
      <c r="EZ278" s="141"/>
      <c r="FA278" s="141"/>
      <c r="FB278" s="141"/>
      <c r="FC278" s="141"/>
      <c r="FD278" s="141"/>
      <c r="FE278" s="141"/>
      <c r="FF278" s="141"/>
      <c r="FG278" s="141"/>
      <c r="FH278" s="141"/>
      <c r="FI278" s="141"/>
      <c r="FJ278" s="141"/>
      <c r="FK278" s="141"/>
      <c r="FL278" s="141"/>
      <c r="FM278" s="141"/>
      <c r="FN278" s="141"/>
      <c r="FO278" s="141"/>
      <c r="FP278" s="141"/>
      <c r="FQ278" s="141"/>
      <c r="FR278" s="141"/>
      <c r="FS278" s="141"/>
      <c r="FT278" s="141"/>
      <c r="FU278" s="141"/>
      <c r="FV278" s="141"/>
      <c r="FW278" s="141"/>
      <c r="FX278" s="141"/>
      <c r="FY278" s="141"/>
      <c r="FZ278" s="141"/>
      <c r="GA278" s="141"/>
    </row>
    <row r="279" spans="1:183" s="3" customFormat="1" ht="11.25" customHeight="1" x14ac:dyDescent="0.3">
      <c r="A279" s="1"/>
      <c r="B279" s="140">
        <v>2</v>
      </c>
      <c r="C279" s="140"/>
      <c r="D279" s="140"/>
      <c r="E279" s="1"/>
      <c r="F279" s="141" t="s">
        <v>64</v>
      </c>
      <c r="G279" s="141"/>
      <c r="H279" s="141"/>
      <c r="I279" s="141"/>
      <c r="J279" s="141"/>
      <c r="K279" s="141"/>
      <c r="L279" s="141"/>
      <c r="M279" s="141"/>
      <c r="N279" s="141"/>
      <c r="O279" s="141"/>
      <c r="P279" s="141"/>
      <c r="Q279" s="141"/>
      <c r="R279" s="141"/>
      <c r="S279" s="141"/>
      <c r="T279" s="141"/>
      <c r="U279" s="141"/>
      <c r="V279" s="141"/>
      <c r="W279" s="141"/>
      <c r="X279" s="141"/>
      <c r="Y279" s="141"/>
      <c r="Z279" s="141"/>
      <c r="AA279" s="141"/>
      <c r="AB279" s="141"/>
      <c r="AC279" s="141"/>
      <c r="AD279" s="141"/>
      <c r="AE279" s="141"/>
      <c r="AF279" s="141"/>
      <c r="AG279" s="141"/>
      <c r="AH279" s="141"/>
      <c r="AI279" s="141"/>
      <c r="AJ279" s="141"/>
      <c r="AK279" s="141"/>
      <c r="AL279" s="141"/>
      <c r="AM279" s="141"/>
      <c r="AN279" s="141"/>
      <c r="AO279" s="141"/>
      <c r="AP279" s="141"/>
      <c r="AQ279" s="141"/>
      <c r="AR279" s="141"/>
      <c r="AS279" s="141"/>
      <c r="AT279" s="141"/>
      <c r="AU279" s="141"/>
      <c r="AV279" s="141"/>
      <c r="AW279" s="141"/>
      <c r="AX279" s="141"/>
      <c r="AY279" s="141"/>
      <c r="AZ279" s="141"/>
      <c r="BA279" s="141"/>
      <c r="BB279" s="141"/>
      <c r="BC279" s="141"/>
      <c r="BD279" s="141"/>
      <c r="BE279" s="141"/>
      <c r="BF279" s="141"/>
      <c r="BG279" s="141"/>
      <c r="BH279" s="141"/>
      <c r="BI279" s="141"/>
      <c r="BJ279" s="141"/>
      <c r="BK279" s="141"/>
      <c r="BL279" s="141"/>
      <c r="BM279" s="141"/>
      <c r="BN279" s="141"/>
      <c r="BO279" s="141"/>
      <c r="BP279" s="141"/>
      <c r="BQ279" s="141"/>
      <c r="BR279" s="141"/>
      <c r="BS279" s="141"/>
      <c r="BT279" s="141"/>
      <c r="BU279" s="141"/>
      <c r="BV279" s="141"/>
      <c r="BW279" s="141"/>
      <c r="BX279" s="141"/>
      <c r="BY279" s="141"/>
      <c r="BZ279" s="141"/>
      <c r="CA279" s="141"/>
      <c r="CB279" s="141"/>
      <c r="CC279" s="141"/>
      <c r="CD279" s="141"/>
      <c r="CE279" s="141"/>
      <c r="CF279" s="141"/>
      <c r="CG279" s="141"/>
      <c r="CH279" s="141"/>
      <c r="CI279" s="141"/>
      <c r="CJ279" s="141"/>
      <c r="CK279" s="141"/>
      <c r="CL279" s="141"/>
      <c r="CM279" s="141"/>
      <c r="CN279" s="141"/>
      <c r="CO279" s="141"/>
      <c r="CP279" s="141"/>
      <c r="CQ279" s="141"/>
      <c r="CR279" s="141"/>
      <c r="CS279" s="141"/>
      <c r="CT279" s="141"/>
      <c r="CU279" s="141"/>
      <c r="CV279" s="141"/>
      <c r="CW279" s="141"/>
      <c r="CX279" s="141"/>
      <c r="CY279" s="141"/>
      <c r="CZ279" s="141"/>
      <c r="DA279" s="141"/>
      <c r="DB279" s="141"/>
      <c r="DC279" s="141"/>
      <c r="DD279" s="141"/>
      <c r="DE279" s="141"/>
      <c r="DF279" s="141"/>
      <c r="DG279" s="141"/>
      <c r="DH279" s="141"/>
      <c r="DI279" s="141"/>
      <c r="DJ279" s="141"/>
      <c r="DK279" s="141"/>
      <c r="DL279" s="141"/>
      <c r="DM279" s="141"/>
      <c r="DN279" s="141"/>
      <c r="DO279" s="141"/>
      <c r="DP279" s="141"/>
      <c r="DQ279" s="141"/>
      <c r="DR279" s="141"/>
      <c r="DS279" s="141"/>
      <c r="DT279" s="141"/>
      <c r="DU279" s="141"/>
      <c r="DV279" s="141"/>
      <c r="DW279" s="141"/>
      <c r="DX279" s="141"/>
      <c r="DY279" s="141"/>
      <c r="DZ279" s="141"/>
      <c r="EA279" s="141"/>
      <c r="EB279" s="141"/>
      <c r="EC279" s="141"/>
      <c r="ED279" s="141"/>
      <c r="EE279" s="141"/>
      <c r="EF279" s="141"/>
      <c r="EG279" s="141"/>
      <c r="EH279" s="141"/>
      <c r="EI279" s="141"/>
      <c r="EJ279" s="141"/>
      <c r="EK279" s="141"/>
      <c r="EL279" s="141"/>
      <c r="EM279" s="141"/>
      <c r="EN279" s="141"/>
      <c r="EO279" s="141"/>
      <c r="EP279" s="141"/>
      <c r="EQ279" s="141"/>
      <c r="ER279" s="141"/>
      <c r="ES279" s="141"/>
      <c r="ET279" s="141"/>
      <c r="EU279" s="141"/>
      <c r="EV279" s="141"/>
      <c r="EW279" s="141"/>
      <c r="EX279" s="141"/>
      <c r="EY279" s="141"/>
      <c r="EZ279" s="141"/>
      <c r="FA279" s="141"/>
      <c r="FB279" s="141"/>
      <c r="FC279" s="141"/>
      <c r="FD279" s="141"/>
      <c r="FE279" s="141"/>
      <c r="FF279" s="141"/>
      <c r="FG279" s="141"/>
      <c r="FH279" s="141"/>
      <c r="FI279" s="141"/>
      <c r="FJ279" s="141"/>
      <c r="FK279" s="141"/>
      <c r="FL279" s="141"/>
      <c r="FM279" s="141"/>
      <c r="FN279" s="141"/>
      <c r="FO279" s="141"/>
      <c r="FP279" s="141"/>
      <c r="FQ279" s="141"/>
      <c r="FR279" s="141"/>
      <c r="FS279" s="141"/>
      <c r="FT279" s="141"/>
      <c r="FU279" s="141"/>
      <c r="FV279" s="141"/>
      <c r="FW279" s="141"/>
      <c r="FX279" s="141"/>
      <c r="FY279" s="141"/>
      <c r="FZ279" s="141"/>
      <c r="GA279" s="141"/>
    </row>
    <row r="280" spans="1:183" s="3" customFormat="1" ht="22.5" customHeight="1" x14ac:dyDescent="0.3">
      <c r="A280" s="1"/>
      <c r="B280" s="140">
        <v>3</v>
      </c>
      <c r="C280" s="140"/>
      <c r="D280" s="140"/>
      <c r="E280" s="1"/>
      <c r="F280" s="141" t="s">
        <v>65</v>
      </c>
      <c r="G280" s="141"/>
      <c r="H280" s="141"/>
      <c r="I280" s="141"/>
      <c r="J280" s="141"/>
      <c r="K280" s="141"/>
      <c r="L280" s="141"/>
      <c r="M280" s="141"/>
      <c r="N280" s="141"/>
      <c r="O280" s="141"/>
      <c r="P280" s="141"/>
      <c r="Q280" s="141"/>
      <c r="R280" s="141"/>
      <c r="S280" s="141"/>
      <c r="T280" s="141"/>
      <c r="U280" s="141"/>
      <c r="V280" s="141"/>
      <c r="W280" s="141"/>
      <c r="X280" s="141"/>
      <c r="Y280" s="141"/>
      <c r="Z280" s="141"/>
      <c r="AA280" s="141"/>
      <c r="AB280" s="141"/>
      <c r="AC280" s="141"/>
      <c r="AD280" s="141"/>
      <c r="AE280" s="141"/>
      <c r="AF280" s="141"/>
      <c r="AG280" s="141"/>
      <c r="AH280" s="141"/>
      <c r="AI280" s="141"/>
      <c r="AJ280" s="141"/>
      <c r="AK280" s="141"/>
      <c r="AL280" s="141"/>
      <c r="AM280" s="141"/>
      <c r="AN280" s="141"/>
      <c r="AO280" s="141"/>
      <c r="AP280" s="141"/>
      <c r="AQ280" s="141"/>
      <c r="AR280" s="141"/>
      <c r="AS280" s="141"/>
      <c r="AT280" s="141"/>
      <c r="AU280" s="141"/>
      <c r="AV280" s="141"/>
      <c r="AW280" s="141"/>
      <c r="AX280" s="141"/>
      <c r="AY280" s="141"/>
      <c r="AZ280" s="141"/>
      <c r="BA280" s="141"/>
      <c r="BB280" s="141"/>
      <c r="BC280" s="141"/>
      <c r="BD280" s="141"/>
      <c r="BE280" s="141"/>
      <c r="BF280" s="141"/>
      <c r="BG280" s="141"/>
      <c r="BH280" s="141"/>
      <c r="BI280" s="141"/>
      <c r="BJ280" s="141"/>
      <c r="BK280" s="141"/>
      <c r="BL280" s="141"/>
      <c r="BM280" s="141"/>
      <c r="BN280" s="141"/>
      <c r="BO280" s="141"/>
      <c r="BP280" s="141"/>
      <c r="BQ280" s="141"/>
      <c r="BR280" s="141"/>
      <c r="BS280" s="141"/>
      <c r="BT280" s="141"/>
      <c r="BU280" s="141"/>
      <c r="BV280" s="141"/>
      <c r="BW280" s="141"/>
      <c r="BX280" s="141"/>
      <c r="BY280" s="141"/>
      <c r="BZ280" s="141"/>
      <c r="CA280" s="141"/>
      <c r="CB280" s="141"/>
      <c r="CC280" s="141"/>
      <c r="CD280" s="141"/>
      <c r="CE280" s="141"/>
      <c r="CF280" s="141"/>
      <c r="CG280" s="141"/>
      <c r="CH280" s="141"/>
      <c r="CI280" s="141"/>
      <c r="CJ280" s="141"/>
      <c r="CK280" s="141"/>
      <c r="CL280" s="141"/>
      <c r="CM280" s="141"/>
      <c r="CN280" s="141"/>
      <c r="CO280" s="141"/>
      <c r="CP280" s="141"/>
      <c r="CQ280" s="141"/>
      <c r="CR280" s="141"/>
      <c r="CS280" s="141"/>
      <c r="CT280" s="141"/>
      <c r="CU280" s="141"/>
      <c r="CV280" s="141"/>
      <c r="CW280" s="141"/>
      <c r="CX280" s="141"/>
      <c r="CY280" s="141"/>
      <c r="CZ280" s="141"/>
      <c r="DA280" s="141"/>
      <c r="DB280" s="141"/>
      <c r="DC280" s="141"/>
      <c r="DD280" s="141"/>
      <c r="DE280" s="141"/>
      <c r="DF280" s="141"/>
      <c r="DG280" s="141"/>
      <c r="DH280" s="141"/>
      <c r="DI280" s="141"/>
      <c r="DJ280" s="141"/>
      <c r="DK280" s="141"/>
      <c r="DL280" s="141"/>
      <c r="DM280" s="141"/>
      <c r="DN280" s="141"/>
      <c r="DO280" s="141"/>
      <c r="DP280" s="141"/>
      <c r="DQ280" s="141"/>
      <c r="DR280" s="141"/>
      <c r="DS280" s="141"/>
      <c r="DT280" s="141"/>
      <c r="DU280" s="141"/>
      <c r="DV280" s="141"/>
      <c r="DW280" s="141"/>
      <c r="DX280" s="141"/>
      <c r="DY280" s="141"/>
      <c r="DZ280" s="141"/>
      <c r="EA280" s="141"/>
      <c r="EB280" s="141"/>
      <c r="EC280" s="141"/>
      <c r="ED280" s="141"/>
      <c r="EE280" s="141"/>
      <c r="EF280" s="141"/>
      <c r="EG280" s="141"/>
      <c r="EH280" s="141"/>
      <c r="EI280" s="141"/>
      <c r="EJ280" s="141"/>
      <c r="EK280" s="141"/>
      <c r="EL280" s="141"/>
      <c r="EM280" s="141"/>
      <c r="EN280" s="141"/>
      <c r="EO280" s="141"/>
      <c r="EP280" s="141"/>
      <c r="EQ280" s="141"/>
      <c r="ER280" s="141"/>
      <c r="ES280" s="141"/>
      <c r="ET280" s="141"/>
      <c r="EU280" s="141"/>
      <c r="EV280" s="141"/>
      <c r="EW280" s="141"/>
      <c r="EX280" s="141"/>
      <c r="EY280" s="141"/>
      <c r="EZ280" s="141"/>
      <c r="FA280" s="141"/>
      <c r="FB280" s="141"/>
      <c r="FC280" s="141"/>
      <c r="FD280" s="141"/>
      <c r="FE280" s="141"/>
      <c r="FF280" s="141"/>
      <c r="FG280" s="141"/>
      <c r="FH280" s="141"/>
      <c r="FI280" s="141"/>
      <c r="FJ280" s="141"/>
      <c r="FK280" s="141"/>
      <c r="FL280" s="141"/>
      <c r="FM280" s="141"/>
      <c r="FN280" s="141"/>
      <c r="FO280" s="141"/>
      <c r="FP280" s="141"/>
      <c r="FQ280" s="141"/>
      <c r="FR280" s="141"/>
      <c r="FS280" s="141"/>
      <c r="FT280" s="141"/>
      <c r="FU280" s="141"/>
      <c r="FV280" s="141"/>
      <c r="FW280" s="141"/>
      <c r="FX280" s="141"/>
      <c r="FY280" s="141"/>
      <c r="FZ280" s="141"/>
      <c r="GA280" s="141"/>
    </row>
  </sheetData>
  <mergeCells count="3066">
    <mergeCell ref="B257:AM257"/>
    <mergeCell ref="AN257:AW257"/>
    <mergeCell ref="EV258:FK258"/>
    <mergeCell ref="FL258:GA258"/>
    <mergeCell ref="B258:AM258"/>
    <mergeCell ref="AN258:AW258"/>
    <mergeCell ref="AX258:BI258"/>
    <mergeCell ref="BJ258:BW258"/>
    <mergeCell ref="BX258:CI258"/>
    <mergeCell ref="CJ258:CT258"/>
    <mergeCell ref="DY253:EJ253"/>
    <mergeCell ref="EK253:EU253"/>
    <mergeCell ref="CU258:DJ258"/>
    <mergeCell ref="DK258:DX258"/>
    <mergeCell ref="DY258:EJ258"/>
    <mergeCell ref="EK258:EU258"/>
    <mergeCell ref="CU257:DJ257"/>
    <mergeCell ref="DK257:DX257"/>
    <mergeCell ref="EK257:EU257"/>
    <mergeCell ref="CJ254:CT254"/>
    <mergeCell ref="CU256:DJ256"/>
    <mergeCell ref="DK256:DX256"/>
    <mergeCell ref="CU255:DJ255"/>
    <mergeCell ref="DK255:DX255"/>
    <mergeCell ref="AX253:BI253"/>
    <mergeCell ref="DY255:EJ255"/>
    <mergeCell ref="EK255:EU255"/>
    <mergeCell ref="EV255:FK255"/>
    <mergeCell ref="FL255:GA255"/>
    <mergeCell ref="EV253:FK253"/>
    <mergeCell ref="FL253:GA253"/>
    <mergeCell ref="DY250:EJ250"/>
    <mergeCell ref="B255:AM255"/>
    <mergeCell ref="AN255:AW255"/>
    <mergeCell ref="BJ255:BW255"/>
    <mergeCell ref="BX255:CI255"/>
    <mergeCell ref="CJ255:CT255"/>
    <mergeCell ref="B252:AM252"/>
    <mergeCell ref="AN252:AW252"/>
    <mergeCell ref="BJ252:BW252"/>
    <mergeCell ref="BX252:CI252"/>
    <mergeCell ref="CJ252:CT252"/>
    <mergeCell ref="CU252:DJ252"/>
    <mergeCell ref="DK252:DX252"/>
    <mergeCell ref="DY252:EJ252"/>
    <mergeCell ref="EK252:EU252"/>
    <mergeCell ref="EV252:FK252"/>
    <mergeCell ref="FL252:GA252"/>
    <mergeCell ref="B253:AM253"/>
    <mergeCell ref="AN253:AW253"/>
    <mergeCell ref="BJ253:BW253"/>
    <mergeCell ref="BX253:CI253"/>
    <mergeCell ref="CJ253:CT253"/>
    <mergeCell ref="CU253:DJ253"/>
    <mergeCell ref="DK253:DX253"/>
    <mergeCell ref="B250:AM250"/>
    <mergeCell ref="AN250:AW250"/>
    <mergeCell ref="BJ250:BW250"/>
    <mergeCell ref="BX250:CI250"/>
    <mergeCell ref="CJ250:CT250"/>
    <mergeCell ref="CU250:DJ250"/>
    <mergeCell ref="DK250:DX250"/>
    <mergeCell ref="EK250:EU250"/>
    <mergeCell ref="EV250:FK250"/>
    <mergeCell ref="FL250:GA250"/>
    <mergeCell ref="B251:AM251"/>
    <mergeCell ref="AN251:AW251"/>
    <mergeCell ref="BJ251:BW251"/>
    <mergeCell ref="BX251:CI251"/>
    <mergeCell ref="CJ251:CT251"/>
    <mergeCell ref="CU251:DJ251"/>
    <mergeCell ref="DK251:DX251"/>
    <mergeCell ref="DY251:EJ251"/>
    <mergeCell ref="EK251:EU251"/>
    <mergeCell ref="EV251:FK251"/>
    <mergeCell ref="FL251:GA251"/>
    <mergeCell ref="B248:AM248"/>
    <mergeCell ref="AN248:AW248"/>
    <mergeCell ref="BJ248:BW248"/>
    <mergeCell ref="BX248:CI248"/>
    <mergeCell ref="CJ248:CT248"/>
    <mergeCell ref="CU248:DJ248"/>
    <mergeCell ref="DK248:DX248"/>
    <mergeCell ref="DY248:EJ248"/>
    <mergeCell ref="EK248:EU248"/>
    <mergeCell ref="EV248:FK248"/>
    <mergeCell ref="FL248:GA248"/>
    <mergeCell ref="B249:AM249"/>
    <mergeCell ref="AN249:AW249"/>
    <mergeCell ref="BJ249:BW249"/>
    <mergeCell ref="BX249:CI249"/>
    <mergeCell ref="CJ249:CT249"/>
    <mergeCell ref="CU249:DJ249"/>
    <mergeCell ref="DK249:DX249"/>
    <mergeCell ref="DY249:EJ249"/>
    <mergeCell ref="FL244:GA244"/>
    <mergeCell ref="EK249:EU249"/>
    <mergeCell ref="EV249:FK249"/>
    <mergeCell ref="FL249:GA249"/>
    <mergeCell ref="B246:AM246"/>
    <mergeCell ref="AN246:AW246"/>
    <mergeCell ref="BJ246:BW246"/>
    <mergeCell ref="BX246:CI246"/>
    <mergeCell ref="CJ246:CT246"/>
    <mergeCell ref="CU246:DJ246"/>
    <mergeCell ref="DK246:DX246"/>
    <mergeCell ref="DY246:EJ246"/>
    <mergeCell ref="EK246:EU246"/>
    <mergeCell ref="EV246:FK246"/>
    <mergeCell ref="FL246:GA246"/>
    <mergeCell ref="B247:AM247"/>
    <mergeCell ref="AN247:AW247"/>
    <mergeCell ref="BJ247:BW247"/>
    <mergeCell ref="BX247:CI247"/>
    <mergeCell ref="CJ247:CT247"/>
    <mergeCell ref="CU247:DJ247"/>
    <mergeCell ref="DK247:DX247"/>
    <mergeCell ref="DY247:EJ247"/>
    <mergeCell ref="EK247:EU247"/>
    <mergeCell ref="EV247:FK247"/>
    <mergeCell ref="FL247:GA247"/>
    <mergeCell ref="AX246:BI246"/>
    <mergeCell ref="B243:AM243"/>
    <mergeCell ref="AN243:AW243"/>
    <mergeCell ref="BJ243:BW243"/>
    <mergeCell ref="BX243:CI243"/>
    <mergeCell ref="CJ243:CT243"/>
    <mergeCell ref="CU243:DJ243"/>
    <mergeCell ref="DK243:DX243"/>
    <mergeCell ref="DY243:EJ243"/>
    <mergeCell ref="EK243:EU243"/>
    <mergeCell ref="EV243:FK243"/>
    <mergeCell ref="FL243:GA243"/>
    <mergeCell ref="B245:AM245"/>
    <mergeCell ref="AN245:AW245"/>
    <mergeCell ref="BJ245:BW245"/>
    <mergeCell ref="BX245:CI245"/>
    <mergeCell ref="CJ245:CT245"/>
    <mergeCell ref="CU245:DJ245"/>
    <mergeCell ref="DK245:DX245"/>
    <mergeCell ref="DY245:EJ245"/>
    <mergeCell ref="EK245:EU245"/>
    <mergeCell ref="EV245:FK245"/>
    <mergeCell ref="FL245:GA245"/>
    <mergeCell ref="B244:AM244"/>
    <mergeCell ref="AN244:AW244"/>
    <mergeCell ref="BJ244:BW244"/>
    <mergeCell ref="BX244:CI244"/>
    <mergeCell ref="CJ244:CT244"/>
    <mergeCell ref="CU244:DJ244"/>
    <mergeCell ref="DK244:DX244"/>
    <mergeCell ref="DY244:EJ244"/>
    <mergeCell ref="EK244:EU244"/>
    <mergeCell ref="EV244:FK244"/>
    <mergeCell ref="B241:AM241"/>
    <mergeCell ref="AN241:AW241"/>
    <mergeCell ref="BJ241:BW241"/>
    <mergeCell ref="BX241:CI241"/>
    <mergeCell ref="CJ241:CT241"/>
    <mergeCell ref="CU241:DJ241"/>
    <mergeCell ref="DK241:DX241"/>
    <mergeCell ref="DY241:EJ241"/>
    <mergeCell ref="EK241:EU241"/>
    <mergeCell ref="EV241:FK241"/>
    <mergeCell ref="FL241:GA241"/>
    <mergeCell ref="B242:AM242"/>
    <mergeCell ref="AN242:AW242"/>
    <mergeCell ref="BJ242:BW242"/>
    <mergeCell ref="BX242:CI242"/>
    <mergeCell ref="CJ242:CT242"/>
    <mergeCell ref="CU242:DJ242"/>
    <mergeCell ref="DK242:DX242"/>
    <mergeCell ref="DY242:EJ242"/>
    <mergeCell ref="EK242:EU242"/>
    <mergeCell ref="EV242:FK242"/>
    <mergeCell ref="FL242:GA242"/>
    <mergeCell ref="DK230:DX230"/>
    <mergeCell ref="B238:F238"/>
    <mergeCell ref="G238:AM238"/>
    <mergeCell ref="CU239:DJ239"/>
    <mergeCell ref="DK239:DX239"/>
    <mergeCell ref="DY239:EJ239"/>
    <mergeCell ref="EK239:EU239"/>
    <mergeCell ref="CU240:DJ240"/>
    <mergeCell ref="DK240:DX240"/>
    <mergeCell ref="DY240:EJ240"/>
    <mergeCell ref="BX239:CI239"/>
    <mergeCell ref="CJ239:CT239"/>
    <mergeCell ref="B240:AM240"/>
    <mergeCell ref="AN240:AW240"/>
    <mergeCell ref="AX240:BI240"/>
    <mergeCell ref="BJ240:BW240"/>
    <mergeCell ref="BX240:CI240"/>
    <mergeCell ref="CJ240:CT240"/>
    <mergeCell ref="B239:AM239"/>
    <mergeCell ref="AN239:AW239"/>
    <mergeCell ref="EK240:EU240"/>
    <mergeCell ref="CU234:DJ234"/>
    <mergeCell ref="DK234:DX234"/>
    <mergeCell ref="DY234:EJ234"/>
    <mergeCell ref="EK234:EU234"/>
    <mergeCell ref="B232:AM232"/>
    <mergeCell ref="AN232:AW232"/>
    <mergeCell ref="AX232:BI232"/>
    <mergeCell ref="BJ232:BW232"/>
    <mergeCell ref="BX232:CI232"/>
    <mergeCell ref="CJ232:CT232"/>
    <mergeCell ref="CU232:DJ232"/>
    <mergeCell ref="FL222:GA222"/>
    <mergeCell ref="B223:AM223"/>
    <mergeCell ref="AN223:AW223"/>
    <mergeCell ref="BJ223:BW223"/>
    <mergeCell ref="BX223:CI223"/>
    <mergeCell ref="CJ223:CT223"/>
    <mergeCell ref="CU223:DJ223"/>
    <mergeCell ref="DK223:DX223"/>
    <mergeCell ref="DY223:EJ223"/>
    <mergeCell ref="EK223:EU223"/>
    <mergeCell ref="EV223:FK223"/>
    <mergeCell ref="FL223:GA223"/>
    <mergeCell ref="EV240:FK240"/>
    <mergeCell ref="FL240:GA240"/>
    <mergeCell ref="DY229:EJ229"/>
    <mergeCell ref="EK229:EU229"/>
    <mergeCell ref="EV229:FK229"/>
    <mergeCell ref="FL229:GA229"/>
    <mergeCell ref="FL238:GA238"/>
    <mergeCell ref="EV239:FK239"/>
    <mergeCell ref="FL239:GA239"/>
    <mergeCell ref="B229:AM229"/>
    <mergeCell ref="AN229:AW229"/>
    <mergeCell ref="BJ229:BW229"/>
    <mergeCell ref="BX229:CI229"/>
    <mergeCell ref="CJ229:CT229"/>
    <mergeCell ref="BJ230:BW230"/>
    <mergeCell ref="BX230:CI230"/>
    <mergeCell ref="CJ230:CT230"/>
    <mergeCell ref="CU229:DJ229"/>
    <mergeCell ref="DK229:DX229"/>
    <mergeCell ref="CU230:DJ230"/>
    <mergeCell ref="FL221:GA221"/>
    <mergeCell ref="DY219:EJ219"/>
    <mergeCell ref="EK219:EU219"/>
    <mergeCell ref="EV219:FK219"/>
    <mergeCell ref="FL219:GA219"/>
    <mergeCell ref="B219:AM219"/>
    <mergeCell ref="AN219:AW219"/>
    <mergeCell ref="BJ219:BW219"/>
    <mergeCell ref="BX219:CI219"/>
    <mergeCell ref="CJ219:CT219"/>
    <mergeCell ref="B220:AM220"/>
    <mergeCell ref="AN220:AW220"/>
    <mergeCell ref="CU220:DJ220"/>
    <mergeCell ref="DK220:DX220"/>
    <mergeCell ref="DY220:EJ220"/>
    <mergeCell ref="EK220:EU220"/>
    <mergeCell ref="EV220:FK220"/>
    <mergeCell ref="FL220:GA220"/>
    <mergeCell ref="B221:AM221"/>
    <mergeCell ref="AN221:AW221"/>
    <mergeCell ref="BJ221:BW221"/>
    <mergeCell ref="BX221:CI221"/>
    <mergeCell ref="CJ221:CT221"/>
    <mergeCell ref="EV178:FK178"/>
    <mergeCell ref="FL178:GA178"/>
    <mergeCell ref="EV179:FK179"/>
    <mergeCell ref="FL179:GA179"/>
    <mergeCell ref="B179:AM179"/>
    <mergeCell ref="AN179:AW179"/>
    <mergeCell ref="AX179:BI179"/>
    <mergeCell ref="BJ179:BW179"/>
    <mergeCell ref="BX179:CI179"/>
    <mergeCell ref="CJ179:CT179"/>
    <mergeCell ref="CU179:DJ179"/>
    <mergeCell ref="DK179:DX179"/>
    <mergeCell ref="DK216:DX216"/>
    <mergeCell ref="B217:AM217"/>
    <mergeCell ref="AN217:AW217"/>
    <mergeCell ref="BJ217:BW217"/>
    <mergeCell ref="BX217:CI217"/>
    <mergeCell ref="CJ217:CT217"/>
    <mergeCell ref="EV214:FK214"/>
    <mergeCell ref="FL214:GA214"/>
    <mergeCell ref="B214:AM214"/>
    <mergeCell ref="AN214:AW214"/>
    <mergeCell ref="AX214:BI214"/>
    <mergeCell ref="BJ214:BW214"/>
    <mergeCell ref="BX214:CI214"/>
    <mergeCell ref="CJ214:CT214"/>
    <mergeCell ref="CJ215:CT215"/>
    <mergeCell ref="BJ213:BW213"/>
    <mergeCell ref="EK208:EU208"/>
    <mergeCell ref="DY209:EJ209"/>
    <mergeCell ref="EK209:EU209"/>
    <mergeCell ref="EV207:FK207"/>
    <mergeCell ref="B177:AM177"/>
    <mergeCell ref="AN177:AW177"/>
    <mergeCell ref="AX177:BI177"/>
    <mergeCell ref="BJ177:BW177"/>
    <mergeCell ref="BX177:CI177"/>
    <mergeCell ref="CJ177:CT177"/>
    <mergeCell ref="CU177:DJ177"/>
    <mergeCell ref="DK177:DX177"/>
    <mergeCell ref="DY177:EJ177"/>
    <mergeCell ref="EK177:EU177"/>
    <mergeCell ref="EV177:FK177"/>
    <mergeCell ref="FL177:GA177"/>
    <mergeCell ref="DY179:EJ179"/>
    <mergeCell ref="EK179:EU179"/>
    <mergeCell ref="DY217:EJ217"/>
    <mergeCell ref="EK217:EU217"/>
    <mergeCell ref="EV217:FK217"/>
    <mergeCell ref="FL217:GA217"/>
    <mergeCell ref="EV216:FK216"/>
    <mergeCell ref="FL216:GA216"/>
    <mergeCell ref="DY216:EJ216"/>
    <mergeCell ref="EK216:EU216"/>
    <mergeCell ref="B178:AM178"/>
    <mergeCell ref="AN178:AW178"/>
    <mergeCell ref="AX178:BI178"/>
    <mergeCell ref="BJ178:BW178"/>
    <mergeCell ref="BX178:CI178"/>
    <mergeCell ref="CJ178:CT178"/>
    <mergeCell ref="CU178:DJ178"/>
    <mergeCell ref="DK178:DX178"/>
    <mergeCell ref="DY178:EJ178"/>
    <mergeCell ref="EK178:EU178"/>
    <mergeCell ref="B175:AM175"/>
    <mergeCell ref="AN175:AW175"/>
    <mergeCell ref="AX175:BI175"/>
    <mergeCell ref="BJ175:BW175"/>
    <mergeCell ref="BX175:CI175"/>
    <mergeCell ref="CJ175:CT175"/>
    <mergeCell ref="CU175:DJ175"/>
    <mergeCell ref="DK175:DX175"/>
    <mergeCell ref="DY175:EJ175"/>
    <mergeCell ref="EK175:EU175"/>
    <mergeCell ref="EV175:FK175"/>
    <mergeCell ref="FL175:GA175"/>
    <mergeCell ref="B176:AM176"/>
    <mergeCell ref="AN176:AW176"/>
    <mergeCell ref="AX176:BI176"/>
    <mergeCell ref="BJ176:BW176"/>
    <mergeCell ref="BX176:CI176"/>
    <mergeCell ref="CJ176:CT176"/>
    <mergeCell ref="CU176:DJ176"/>
    <mergeCell ref="DK176:DX176"/>
    <mergeCell ref="DY176:EJ176"/>
    <mergeCell ref="EK176:EU176"/>
    <mergeCell ref="EV176:FK176"/>
    <mergeCell ref="FL176:GA176"/>
    <mergeCell ref="B173:AM173"/>
    <mergeCell ref="AN173:AW173"/>
    <mergeCell ref="AX173:BI173"/>
    <mergeCell ref="BJ173:BW173"/>
    <mergeCell ref="BX173:CI173"/>
    <mergeCell ref="CJ173:CT173"/>
    <mergeCell ref="CU173:DJ173"/>
    <mergeCell ref="DK173:DX173"/>
    <mergeCell ref="DY173:EJ173"/>
    <mergeCell ref="EK173:EU173"/>
    <mergeCell ref="EV173:FK173"/>
    <mergeCell ref="FL173:GA173"/>
    <mergeCell ref="B174:AM174"/>
    <mergeCell ref="AN174:AW174"/>
    <mergeCell ref="AX174:BI174"/>
    <mergeCell ref="BJ174:BW174"/>
    <mergeCell ref="BX174:CI174"/>
    <mergeCell ref="CJ174:CT174"/>
    <mergeCell ref="CU174:DJ174"/>
    <mergeCell ref="DK174:DX174"/>
    <mergeCell ref="DY174:EJ174"/>
    <mergeCell ref="EK174:EU174"/>
    <mergeCell ref="EV174:FK174"/>
    <mergeCell ref="FL174:GA174"/>
    <mergeCell ref="B171:AM171"/>
    <mergeCell ref="AN171:AW171"/>
    <mergeCell ref="AX171:BI171"/>
    <mergeCell ref="BJ171:BW171"/>
    <mergeCell ref="BX171:CI171"/>
    <mergeCell ref="CJ171:CT171"/>
    <mergeCell ref="CU171:DJ171"/>
    <mergeCell ref="DK171:DX171"/>
    <mergeCell ref="DY171:EJ171"/>
    <mergeCell ref="EK171:EU171"/>
    <mergeCell ref="EV171:FK171"/>
    <mergeCell ref="FL171:GA171"/>
    <mergeCell ref="B172:AM172"/>
    <mergeCell ref="AN172:AW172"/>
    <mergeCell ref="AX172:BI172"/>
    <mergeCell ref="BJ172:BW172"/>
    <mergeCell ref="BX172:CI172"/>
    <mergeCell ref="CJ172:CT172"/>
    <mergeCell ref="CU172:DJ172"/>
    <mergeCell ref="DK172:DX172"/>
    <mergeCell ref="DY172:EJ172"/>
    <mergeCell ref="EK172:EU172"/>
    <mergeCell ref="EV172:FK172"/>
    <mergeCell ref="FL172:GA172"/>
    <mergeCell ref="FL168:GA168"/>
    <mergeCell ref="B169:AM169"/>
    <mergeCell ref="AN169:AW169"/>
    <mergeCell ref="AX169:BI169"/>
    <mergeCell ref="BJ169:BW169"/>
    <mergeCell ref="BX169:CI169"/>
    <mergeCell ref="CJ169:CT169"/>
    <mergeCell ref="CU169:DJ169"/>
    <mergeCell ref="DK169:DX169"/>
    <mergeCell ref="DY169:EJ169"/>
    <mergeCell ref="EK169:EU169"/>
    <mergeCell ref="EV169:FK169"/>
    <mergeCell ref="FL169:GA169"/>
    <mergeCell ref="B170:AM170"/>
    <mergeCell ref="AN170:AW170"/>
    <mergeCell ref="AX170:BI170"/>
    <mergeCell ref="BJ170:BW170"/>
    <mergeCell ref="BX170:CI170"/>
    <mergeCell ref="CJ170:CT170"/>
    <mergeCell ref="CU170:DJ170"/>
    <mergeCell ref="DK170:DX170"/>
    <mergeCell ref="DY170:EJ170"/>
    <mergeCell ref="EK170:EU170"/>
    <mergeCell ref="EV170:FK170"/>
    <mergeCell ref="FL170:GA170"/>
    <mergeCell ref="BJ126:BW126"/>
    <mergeCell ref="BX126:CI126"/>
    <mergeCell ref="CJ126:CT126"/>
    <mergeCell ref="CU126:DJ126"/>
    <mergeCell ref="DK126:DX126"/>
    <mergeCell ref="B136:AM136"/>
    <mergeCell ref="AN136:AW136"/>
    <mergeCell ref="AX136:BI136"/>
    <mergeCell ref="BJ136:BW136"/>
    <mergeCell ref="BX136:CI136"/>
    <mergeCell ref="DY126:EJ126"/>
    <mergeCell ref="FL166:GA166"/>
    <mergeCell ref="B166:AM166"/>
    <mergeCell ref="AN166:AW166"/>
    <mergeCell ref="AX166:BI166"/>
    <mergeCell ref="BJ166:BW166"/>
    <mergeCell ref="BX166:CI166"/>
    <mergeCell ref="CJ166:CT166"/>
    <mergeCell ref="CU166:DJ166"/>
    <mergeCell ref="DK166:DX166"/>
    <mergeCell ref="DY166:EJ166"/>
    <mergeCell ref="EK166:EU166"/>
    <mergeCell ref="EV166:FK166"/>
    <mergeCell ref="EK126:EU126"/>
    <mergeCell ref="EV126:FK126"/>
    <mergeCell ref="FL126:GA126"/>
    <mergeCell ref="B141:AM141"/>
    <mergeCell ref="AN141:AW141"/>
    <mergeCell ref="AX141:BI141"/>
    <mergeCell ref="BJ141:BW141"/>
    <mergeCell ref="BX141:CI141"/>
    <mergeCell ref="CJ141:CT141"/>
    <mergeCell ref="DK141:DX141"/>
    <mergeCell ref="DY141:EJ141"/>
    <mergeCell ref="EK141:EU141"/>
    <mergeCell ref="EV141:FK141"/>
    <mergeCell ref="FL141:GA141"/>
    <mergeCell ref="AX135:BI135"/>
    <mergeCell ref="BJ135:BW135"/>
    <mergeCell ref="BX135:CI135"/>
    <mergeCell ref="EK135:EU135"/>
    <mergeCell ref="CJ135:CT135"/>
    <mergeCell ref="CU135:DJ135"/>
    <mergeCell ref="DK135:DX135"/>
    <mergeCell ref="DY135:EJ135"/>
    <mergeCell ref="EK136:EU136"/>
    <mergeCell ref="FL134:GA134"/>
    <mergeCell ref="EV135:FK135"/>
    <mergeCell ref="DK134:DX134"/>
    <mergeCell ref="DY134:EJ134"/>
    <mergeCell ref="EV136:FK136"/>
    <mergeCell ref="FL136:GA136"/>
    <mergeCell ref="FL135:GA135"/>
    <mergeCell ref="EK138:EU138"/>
    <mergeCell ref="EV138:FK138"/>
    <mergeCell ref="FL138:GA138"/>
    <mergeCell ref="DK139:DX139"/>
    <mergeCell ref="DY139:EJ139"/>
    <mergeCell ref="EK139:EU139"/>
    <mergeCell ref="EV139:FK139"/>
    <mergeCell ref="FL139:GA139"/>
    <mergeCell ref="CU141:DJ141"/>
    <mergeCell ref="CU136:DJ136"/>
    <mergeCell ref="DK136:DX136"/>
    <mergeCell ref="DY136:EJ136"/>
    <mergeCell ref="CU133:DJ133"/>
    <mergeCell ref="DK133:DX133"/>
    <mergeCell ref="DY133:EJ133"/>
    <mergeCell ref="EK133:EU133"/>
    <mergeCell ref="CJ132:CT132"/>
    <mergeCell ref="CU132:DJ132"/>
    <mergeCell ref="DK132:DX132"/>
    <mergeCell ref="DY132:EJ132"/>
    <mergeCell ref="B133:AM133"/>
    <mergeCell ref="AN133:AW133"/>
    <mergeCell ref="AX133:BI133"/>
    <mergeCell ref="BJ133:BW133"/>
    <mergeCell ref="BX133:CI133"/>
    <mergeCell ref="CJ133:CT133"/>
    <mergeCell ref="CJ136:CT136"/>
    <mergeCell ref="B135:AM135"/>
    <mergeCell ref="AN135:AW135"/>
    <mergeCell ref="FL133:GA133"/>
    <mergeCell ref="B134:AM134"/>
    <mergeCell ref="AN134:AW134"/>
    <mergeCell ref="AX134:BI134"/>
    <mergeCell ref="BJ134:BW134"/>
    <mergeCell ref="BX134:CI134"/>
    <mergeCell ref="CJ134:CT134"/>
    <mergeCell ref="CU134:DJ134"/>
    <mergeCell ref="FL130:GA130"/>
    <mergeCell ref="B131:AM131"/>
    <mergeCell ref="AN131:AW131"/>
    <mergeCell ref="AX131:BI131"/>
    <mergeCell ref="BJ131:BW131"/>
    <mergeCell ref="BX131:CI131"/>
    <mergeCell ref="CJ131:CT131"/>
    <mergeCell ref="CU131:DJ131"/>
    <mergeCell ref="DK131:DX131"/>
    <mergeCell ref="DY131:EJ131"/>
    <mergeCell ref="EK131:EU131"/>
    <mergeCell ref="EV131:FK131"/>
    <mergeCell ref="FL131:GA131"/>
    <mergeCell ref="B132:AM132"/>
    <mergeCell ref="AN132:AW132"/>
    <mergeCell ref="AX132:BI132"/>
    <mergeCell ref="BJ132:BW132"/>
    <mergeCell ref="BX132:CI132"/>
    <mergeCell ref="FL132:GA132"/>
    <mergeCell ref="EK132:EU132"/>
    <mergeCell ref="EV134:FK134"/>
    <mergeCell ref="EV133:FK133"/>
    <mergeCell ref="EV132:FK132"/>
    <mergeCell ref="EK134:EU134"/>
    <mergeCell ref="FL128:GA128"/>
    <mergeCell ref="B129:AM129"/>
    <mergeCell ref="AN129:AW129"/>
    <mergeCell ref="AX129:BI129"/>
    <mergeCell ref="BJ129:BW129"/>
    <mergeCell ref="BX129:CI129"/>
    <mergeCell ref="EK129:EU129"/>
    <mergeCell ref="EV129:FK129"/>
    <mergeCell ref="DK128:DX128"/>
    <mergeCell ref="DY128:EJ128"/>
    <mergeCell ref="EK128:EU128"/>
    <mergeCell ref="EV128:FK128"/>
    <mergeCell ref="DK130:DX130"/>
    <mergeCell ref="DY130:EJ130"/>
    <mergeCell ref="CJ129:CT129"/>
    <mergeCell ref="CU129:DJ129"/>
    <mergeCell ref="DK129:DX129"/>
    <mergeCell ref="DY129:EJ129"/>
    <mergeCell ref="EK130:EU130"/>
    <mergeCell ref="EV130:FK130"/>
    <mergeCell ref="BX130:CI130"/>
    <mergeCell ref="CJ130:CT130"/>
    <mergeCell ref="CU130:DJ130"/>
    <mergeCell ref="DY85:EJ85"/>
    <mergeCell ref="DK85:DX85"/>
    <mergeCell ref="CU85:DJ85"/>
    <mergeCell ref="CJ85:CT85"/>
    <mergeCell ref="BX85:CI85"/>
    <mergeCell ref="BJ85:BW85"/>
    <mergeCell ref="AX85:BI85"/>
    <mergeCell ref="AN85:AW85"/>
    <mergeCell ref="B85:AM85"/>
    <mergeCell ref="B127:AM127"/>
    <mergeCell ref="AN127:AW127"/>
    <mergeCell ref="AX127:BI127"/>
    <mergeCell ref="B126:AM126"/>
    <mergeCell ref="AN126:AW126"/>
    <mergeCell ref="AX126:BI126"/>
    <mergeCell ref="B125:AM125"/>
    <mergeCell ref="BJ127:BW127"/>
    <mergeCell ref="BX127:CI127"/>
    <mergeCell ref="CJ127:CT127"/>
    <mergeCell ref="CU127:DJ127"/>
    <mergeCell ref="DK127:DX127"/>
    <mergeCell ref="DY127:EJ127"/>
    <mergeCell ref="DY124:EJ124"/>
    <mergeCell ref="B121:F122"/>
    <mergeCell ref="G121:AM122"/>
    <mergeCell ref="AN121:AW122"/>
    <mergeCell ref="AX121:BI122"/>
    <mergeCell ref="BJ121:BW122"/>
    <mergeCell ref="BX121:CI122"/>
    <mergeCell ref="CJ121:CT122"/>
    <mergeCell ref="CU121:DJ122"/>
    <mergeCell ref="DK121:DX122"/>
    <mergeCell ref="EK127:EU127"/>
    <mergeCell ref="EV127:FK127"/>
    <mergeCell ref="FL127:GA127"/>
    <mergeCell ref="B128:AM128"/>
    <mergeCell ref="AN128:AW128"/>
    <mergeCell ref="AX128:BI128"/>
    <mergeCell ref="BJ128:BW128"/>
    <mergeCell ref="BX128:CI128"/>
    <mergeCell ref="CJ128:CT128"/>
    <mergeCell ref="CU128:DJ128"/>
    <mergeCell ref="DY256:EJ256"/>
    <mergeCell ref="DY257:EJ257"/>
    <mergeCell ref="EK256:EU256"/>
    <mergeCell ref="EV256:FK256"/>
    <mergeCell ref="FL256:GA256"/>
    <mergeCell ref="B256:AM256"/>
    <mergeCell ref="AN256:AW256"/>
    <mergeCell ref="AX256:BI256"/>
    <mergeCell ref="BJ256:BW256"/>
    <mergeCell ref="BX256:CI256"/>
    <mergeCell ref="AX254:BI254"/>
    <mergeCell ref="BJ254:BW254"/>
    <mergeCell ref="BX254:CI254"/>
    <mergeCell ref="BJ257:BW257"/>
    <mergeCell ref="BX257:CI257"/>
    <mergeCell ref="CJ257:CT257"/>
    <mergeCell ref="CJ256:CT256"/>
    <mergeCell ref="FL129:GA129"/>
    <mergeCell ref="B130:AM130"/>
    <mergeCell ref="AN130:AW130"/>
    <mergeCell ref="AX130:BI130"/>
    <mergeCell ref="BJ130:BW130"/>
    <mergeCell ref="FL269:GA269"/>
    <mergeCell ref="B268:AM268"/>
    <mergeCell ref="AN268:AW268"/>
    <mergeCell ref="DY254:EJ254"/>
    <mergeCell ref="EK254:EU254"/>
    <mergeCell ref="EV254:FK254"/>
    <mergeCell ref="FL254:GA254"/>
    <mergeCell ref="B254:F254"/>
    <mergeCell ref="G254:AM254"/>
    <mergeCell ref="AN254:AW254"/>
    <mergeCell ref="B278:D278"/>
    <mergeCell ref="F278:GA278"/>
    <mergeCell ref="B279:D279"/>
    <mergeCell ref="F279:GA279"/>
    <mergeCell ref="B280:D280"/>
    <mergeCell ref="F280:GA280"/>
    <mergeCell ref="AX268:BI268"/>
    <mergeCell ref="BJ268:BW268"/>
    <mergeCell ref="BX268:CI268"/>
    <mergeCell ref="CJ268:CT268"/>
    <mergeCell ref="DK268:DX268"/>
    <mergeCell ref="DY268:EJ268"/>
    <mergeCell ref="CU268:DJ268"/>
    <mergeCell ref="EK268:EU268"/>
    <mergeCell ref="EV268:FK268"/>
    <mergeCell ref="FL268:GA268"/>
    <mergeCell ref="B269:AM269"/>
    <mergeCell ref="AN269:AW269"/>
    <mergeCell ref="AX269:BI269"/>
    <mergeCell ref="BJ269:BW269"/>
    <mergeCell ref="BX269:CI269"/>
    <mergeCell ref="CJ269:CT269"/>
    <mergeCell ref="CU269:DJ269"/>
    <mergeCell ref="DK269:DX269"/>
    <mergeCell ref="DY269:EJ269"/>
    <mergeCell ref="EK269:EU269"/>
    <mergeCell ref="EV269:FK269"/>
    <mergeCell ref="FL265:GA265"/>
    <mergeCell ref="B266:AM266"/>
    <mergeCell ref="AN266:AW266"/>
    <mergeCell ref="AX266:BI266"/>
    <mergeCell ref="BJ266:BW266"/>
    <mergeCell ref="BX266:CI266"/>
    <mergeCell ref="EK266:EU266"/>
    <mergeCell ref="EV266:FK266"/>
    <mergeCell ref="DK265:DX265"/>
    <mergeCell ref="DY265:EJ265"/>
    <mergeCell ref="EK265:EU265"/>
    <mergeCell ref="EV265:FK265"/>
    <mergeCell ref="CU267:DJ267"/>
    <mergeCell ref="DK267:DX267"/>
    <mergeCell ref="DY267:EJ267"/>
    <mergeCell ref="CJ266:CT266"/>
    <mergeCell ref="CU266:DJ266"/>
    <mergeCell ref="DK266:DX266"/>
    <mergeCell ref="DY266:EJ266"/>
    <mergeCell ref="FL266:GA266"/>
    <mergeCell ref="B267:AM267"/>
    <mergeCell ref="AN267:AW267"/>
    <mergeCell ref="AX267:BI267"/>
    <mergeCell ref="BJ267:BW267"/>
    <mergeCell ref="BX267:CI267"/>
    <mergeCell ref="EK267:EU267"/>
    <mergeCell ref="EV267:FK267"/>
    <mergeCell ref="FL267:GA267"/>
    <mergeCell ref="CJ267:CT267"/>
    <mergeCell ref="CU265:DJ265"/>
    <mergeCell ref="B264:AM264"/>
    <mergeCell ref="AN264:AW264"/>
    <mergeCell ref="AX264:BI264"/>
    <mergeCell ref="BJ264:BW264"/>
    <mergeCell ref="BX264:CI264"/>
    <mergeCell ref="CJ264:CT264"/>
    <mergeCell ref="CU264:DJ264"/>
    <mergeCell ref="B265:AM265"/>
    <mergeCell ref="AN265:AW265"/>
    <mergeCell ref="AX265:BI265"/>
    <mergeCell ref="BJ265:BW265"/>
    <mergeCell ref="BX265:CI265"/>
    <mergeCell ref="CJ265:CT265"/>
    <mergeCell ref="CU262:DJ262"/>
    <mergeCell ref="FL262:GA262"/>
    <mergeCell ref="DK262:DX262"/>
    <mergeCell ref="EK264:EU264"/>
    <mergeCell ref="EV264:FK264"/>
    <mergeCell ref="FL264:GA264"/>
    <mergeCell ref="FL263:GA263"/>
    <mergeCell ref="EK263:EU263"/>
    <mergeCell ref="EV263:FK263"/>
    <mergeCell ref="B263:AM263"/>
    <mergeCell ref="AN263:AW263"/>
    <mergeCell ref="B262:AM262"/>
    <mergeCell ref="AN262:AW262"/>
    <mergeCell ref="AX262:BI262"/>
    <mergeCell ref="BJ262:BW262"/>
    <mergeCell ref="BX262:CI262"/>
    <mergeCell ref="CJ262:CT262"/>
    <mergeCell ref="DK264:DX264"/>
    <mergeCell ref="DY264:EJ264"/>
    <mergeCell ref="CJ263:CT263"/>
    <mergeCell ref="CU263:DJ263"/>
    <mergeCell ref="DK263:DX263"/>
    <mergeCell ref="DY259:EJ259"/>
    <mergeCell ref="EK259:EU259"/>
    <mergeCell ref="EV259:FK259"/>
    <mergeCell ref="AX263:BI263"/>
    <mergeCell ref="BJ263:BW263"/>
    <mergeCell ref="BX263:CI263"/>
    <mergeCell ref="DY261:EJ261"/>
    <mergeCell ref="FL260:GA260"/>
    <mergeCell ref="DY260:EJ260"/>
    <mergeCell ref="EK260:EU260"/>
    <mergeCell ref="EV260:FK260"/>
    <mergeCell ref="DK260:DX260"/>
    <mergeCell ref="DK259:DX259"/>
    <mergeCell ref="FL259:GA259"/>
    <mergeCell ref="BJ261:BW261"/>
    <mergeCell ref="BX261:CI261"/>
    <mergeCell ref="CU259:DJ259"/>
    <mergeCell ref="CJ259:CT259"/>
    <mergeCell ref="CJ260:CT260"/>
    <mergeCell ref="CU260:DJ260"/>
    <mergeCell ref="FL261:GA261"/>
    <mergeCell ref="DY262:EJ262"/>
    <mergeCell ref="EK262:EU262"/>
    <mergeCell ref="EV262:FK262"/>
    <mergeCell ref="EK261:EU261"/>
    <mergeCell ref="DY263:EJ263"/>
    <mergeCell ref="EV261:FK261"/>
    <mergeCell ref="EV257:FK257"/>
    <mergeCell ref="FL257:GA257"/>
    <mergeCell ref="AX255:BI255"/>
    <mergeCell ref="AN238:AW238"/>
    <mergeCell ref="AX238:BI238"/>
    <mergeCell ref="BJ238:BW238"/>
    <mergeCell ref="BX238:CI238"/>
    <mergeCell ref="CJ238:CT238"/>
    <mergeCell ref="CU238:DJ238"/>
    <mergeCell ref="DK238:DX238"/>
    <mergeCell ref="DY238:EJ238"/>
    <mergeCell ref="EK238:EU238"/>
    <mergeCell ref="EV238:FK238"/>
    <mergeCell ref="B260:AM260"/>
    <mergeCell ref="AN260:AW260"/>
    <mergeCell ref="AX260:BI260"/>
    <mergeCell ref="BJ260:BW260"/>
    <mergeCell ref="BX260:CI260"/>
    <mergeCell ref="CU261:DJ261"/>
    <mergeCell ref="DK261:DX261"/>
    <mergeCell ref="AN261:AW261"/>
    <mergeCell ref="AX261:BI261"/>
    <mergeCell ref="AX239:BI239"/>
    <mergeCell ref="BJ239:BW239"/>
    <mergeCell ref="BJ259:BW259"/>
    <mergeCell ref="CJ261:CT261"/>
    <mergeCell ref="B259:AM259"/>
    <mergeCell ref="AN259:AW259"/>
    <mergeCell ref="AX259:BI259"/>
    <mergeCell ref="AX257:BI257"/>
    <mergeCell ref="BX259:CI259"/>
    <mergeCell ref="B261:AM261"/>
    <mergeCell ref="CU254:DJ254"/>
    <mergeCell ref="DK254:DX254"/>
    <mergeCell ref="B236:AM236"/>
    <mergeCell ref="AN236:AW236"/>
    <mergeCell ref="AX236:BI236"/>
    <mergeCell ref="BJ236:BW236"/>
    <mergeCell ref="BX236:CI236"/>
    <mergeCell ref="CJ236:CT236"/>
    <mergeCell ref="CU236:DJ236"/>
    <mergeCell ref="DK236:DX236"/>
    <mergeCell ref="DY236:EJ236"/>
    <mergeCell ref="EK236:EU236"/>
    <mergeCell ref="EV236:FK236"/>
    <mergeCell ref="FL236:GA236"/>
    <mergeCell ref="B237:AM237"/>
    <mergeCell ref="AN237:AW237"/>
    <mergeCell ref="BJ237:BW237"/>
    <mergeCell ref="BX237:CI237"/>
    <mergeCell ref="CJ237:CT237"/>
    <mergeCell ref="CU237:DJ237"/>
    <mergeCell ref="DK237:DX237"/>
    <mergeCell ref="DY237:EJ237"/>
    <mergeCell ref="EK237:EU237"/>
    <mergeCell ref="EV237:FK237"/>
    <mergeCell ref="FL237:GA237"/>
    <mergeCell ref="AX247:BI247"/>
    <mergeCell ref="AX249:BI249"/>
    <mergeCell ref="AX248:BI248"/>
    <mergeCell ref="AX251:BI251"/>
    <mergeCell ref="AX252:BI252"/>
    <mergeCell ref="AX250:BI250"/>
    <mergeCell ref="EV234:FK234"/>
    <mergeCell ref="FL234:GA234"/>
    <mergeCell ref="B235:AM235"/>
    <mergeCell ref="AN235:AW235"/>
    <mergeCell ref="AX235:BI235"/>
    <mergeCell ref="BJ235:BW235"/>
    <mergeCell ref="BX235:CI235"/>
    <mergeCell ref="CJ235:CT235"/>
    <mergeCell ref="CU235:DJ235"/>
    <mergeCell ref="DK235:DX235"/>
    <mergeCell ref="DY235:EJ235"/>
    <mergeCell ref="EK235:EU235"/>
    <mergeCell ref="EV235:FK235"/>
    <mergeCell ref="FL235:GA235"/>
    <mergeCell ref="B234:F234"/>
    <mergeCell ref="G234:AM234"/>
    <mergeCell ref="AN234:AW234"/>
    <mergeCell ref="AX234:BI234"/>
    <mergeCell ref="BJ234:BW234"/>
    <mergeCell ref="BX234:CI234"/>
    <mergeCell ref="CJ234:CT234"/>
    <mergeCell ref="DK232:DX232"/>
    <mergeCell ref="DY232:EJ232"/>
    <mergeCell ref="EK232:EU232"/>
    <mergeCell ref="EV232:FK232"/>
    <mergeCell ref="FL232:GA232"/>
    <mergeCell ref="B233:AM233"/>
    <mergeCell ref="AN233:AW233"/>
    <mergeCell ref="AX233:BI233"/>
    <mergeCell ref="BJ233:BW233"/>
    <mergeCell ref="BX233:CI233"/>
    <mergeCell ref="CJ233:CT233"/>
    <mergeCell ref="CU233:DJ233"/>
    <mergeCell ref="DK233:DX233"/>
    <mergeCell ref="DY233:EJ233"/>
    <mergeCell ref="EK233:EU233"/>
    <mergeCell ref="EV233:FK233"/>
    <mergeCell ref="FL233:GA233"/>
    <mergeCell ref="FL227:GA227"/>
    <mergeCell ref="B226:F226"/>
    <mergeCell ref="G226:AM226"/>
    <mergeCell ref="AN226:AW226"/>
    <mergeCell ref="AX226:BI226"/>
    <mergeCell ref="BJ226:BW226"/>
    <mergeCell ref="BX226:CI226"/>
    <mergeCell ref="CJ226:CT226"/>
    <mergeCell ref="B230:AM230"/>
    <mergeCell ref="AN230:AW230"/>
    <mergeCell ref="DY230:EJ230"/>
    <mergeCell ref="EK230:EU230"/>
    <mergeCell ref="EV230:FK230"/>
    <mergeCell ref="FL230:GA230"/>
    <mergeCell ref="B231:F231"/>
    <mergeCell ref="G231:AM231"/>
    <mergeCell ref="AN231:AW231"/>
    <mergeCell ref="AX231:BI231"/>
    <mergeCell ref="BJ231:BW231"/>
    <mergeCell ref="BX231:CI231"/>
    <mergeCell ref="CJ231:CT231"/>
    <mergeCell ref="CU231:DJ231"/>
    <mergeCell ref="DK231:DX231"/>
    <mergeCell ref="DY231:EJ231"/>
    <mergeCell ref="EK231:EU231"/>
    <mergeCell ref="EV231:FK231"/>
    <mergeCell ref="FL231:GA231"/>
    <mergeCell ref="B228:AM228"/>
    <mergeCell ref="AN228:AW228"/>
    <mergeCell ref="AX228:BI228"/>
    <mergeCell ref="BJ228:BW228"/>
    <mergeCell ref="BX228:CI228"/>
    <mergeCell ref="CJ228:CT228"/>
    <mergeCell ref="CU224:DJ224"/>
    <mergeCell ref="DK224:DX224"/>
    <mergeCell ref="DY224:EJ224"/>
    <mergeCell ref="CU215:DJ215"/>
    <mergeCell ref="DK215:DX215"/>
    <mergeCell ref="DY215:EJ215"/>
    <mergeCell ref="EK215:EU215"/>
    <mergeCell ref="EK225:EU225"/>
    <mergeCell ref="EV225:FK225"/>
    <mergeCell ref="FL225:GA225"/>
    <mergeCell ref="AX230:BI230"/>
    <mergeCell ref="AX229:BI229"/>
    <mergeCell ref="B225:AM225"/>
    <mergeCell ref="AN225:AW225"/>
    <mergeCell ref="CU226:DJ226"/>
    <mergeCell ref="DK226:DX226"/>
    <mergeCell ref="DY226:EJ226"/>
    <mergeCell ref="EK226:EU226"/>
    <mergeCell ref="EV226:FK226"/>
    <mergeCell ref="FL226:GA226"/>
    <mergeCell ref="B227:AM227"/>
    <mergeCell ref="AN227:AW227"/>
    <mergeCell ref="AX227:BI227"/>
    <mergeCell ref="BJ227:BW227"/>
    <mergeCell ref="BX227:CI227"/>
    <mergeCell ref="CJ227:CT227"/>
    <mergeCell ref="B215:AM215"/>
    <mergeCell ref="AN215:AW215"/>
    <mergeCell ref="AX215:BI215"/>
    <mergeCell ref="BJ215:BW215"/>
    <mergeCell ref="BX215:CI215"/>
    <mergeCell ref="AX237:BI237"/>
    <mergeCell ref="AX242:BI242"/>
    <mergeCell ref="AX241:BI241"/>
    <mergeCell ref="AX244:BI244"/>
    <mergeCell ref="AX245:BI245"/>
    <mergeCell ref="AX243:BI243"/>
    <mergeCell ref="CU228:DJ228"/>
    <mergeCell ref="DK228:DX228"/>
    <mergeCell ref="DY228:EJ228"/>
    <mergeCell ref="EK228:EU228"/>
    <mergeCell ref="EV228:FK228"/>
    <mergeCell ref="FL228:GA228"/>
    <mergeCell ref="BJ216:BW216"/>
    <mergeCell ref="CU219:DJ219"/>
    <mergeCell ref="DK219:DX219"/>
    <mergeCell ref="CU218:DJ218"/>
    <mergeCell ref="DK218:DX218"/>
    <mergeCell ref="CU217:DJ217"/>
    <mergeCell ref="DK217:DX217"/>
    <mergeCell ref="BX216:CI216"/>
    <mergeCell ref="FL224:GA224"/>
    <mergeCell ref="BJ225:BW225"/>
    <mergeCell ref="BX225:CI225"/>
    <mergeCell ref="CJ225:CT225"/>
    <mergeCell ref="CU225:DJ225"/>
    <mergeCell ref="DK225:DX225"/>
    <mergeCell ref="DY225:EJ225"/>
    <mergeCell ref="CU227:DJ227"/>
    <mergeCell ref="DK227:DX227"/>
    <mergeCell ref="DY227:EJ227"/>
    <mergeCell ref="EK227:EU227"/>
    <mergeCell ref="EV227:FK227"/>
    <mergeCell ref="EK224:EU224"/>
    <mergeCell ref="EV224:FK224"/>
    <mergeCell ref="B224:F224"/>
    <mergeCell ref="G224:AM224"/>
    <mergeCell ref="AN224:AW224"/>
    <mergeCell ref="AX224:BI224"/>
    <mergeCell ref="BJ224:BW224"/>
    <mergeCell ref="BX224:CI224"/>
    <mergeCell ref="CJ224:CT224"/>
    <mergeCell ref="B218:AM218"/>
    <mergeCell ref="AN218:AW218"/>
    <mergeCell ref="BJ218:BW218"/>
    <mergeCell ref="BX218:CI218"/>
    <mergeCell ref="CJ218:CT218"/>
    <mergeCell ref="DY218:EJ218"/>
    <mergeCell ref="EK218:EU218"/>
    <mergeCell ref="EV218:FK218"/>
    <mergeCell ref="DK221:DX221"/>
    <mergeCell ref="DY221:EJ221"/>
    <mergeCell ref="EK221:EU221"/>
    <mergeCell ref="EV221:FK221"/>
    <mergeCell ref="B222:AM222"/>
    <mergeCell ref="AN222:AW222"/>
    <mergeCell ref="BJ222:BW222"/>
    <mergeCell ref="BX222:CI222"/>
    <mergeCell ref="CJ222:CT222"/>
    <mergeCell ref="CU222:DJ222"/>
    <mergeCell ref="DK222:DX222"/>
    <mergeCell ref="DY222:EJ222"/>
    <mergeCell ref="EK222:EU222"/>
    <mergeCell ref="EV222:FK222"/>
    <mergeCell ref="FL218:GA218"/>
    <mergeCell ref="EV210:FK210"/>
    <mergeCell ref="FL210:GA210"/>
    <mergeCell ref="EV211:FK211"/>
    <mergeCell ref="FL211:GA211"/>
    <mergeCell ref="B211:AM211"/>
    <mergeCell ref="AN211:AW211"/>
    <mergeCell ref="AX211:BI211"/>
    <mergeCell ref="BJ211:BW211"/>
    <mergeCell ref="BX211:CI211"/>
    <mergeCell ref="CJ211:CT211"/>
    <mergeCell ref="CU211:DJ211"/>
    <mergeCell ref="DK211:DX211"/>
    <mergeCell ref="CU213:DJ213"/>
    <mergeCell ref="DK213:DX213"/>
    <mergeCell ref="DY213:EJ213"/>
    <mergeCell ref="EK213:EU213"/>
    <mergeCell ref="EV215:FK215"/>
    <mergeCell ref="FL215:GA215"/>
    <mergeCell ref="CU214:DJ214"/>
    <mergeCell ref="DK214:DX214"/>
    <mergeCell ref="DY214:EJ214"/>
    <mergeCell ref="EK214:EU214"/>
    <mergeCell ref="B212:AM212"/>
    <mergeCell ref="AN212:AW212"/>
    <mergeCell ref="AX212:BI212"/>
    <mergeCell ref="BJ212:BW212"/>
    <mergeCell ref="BX212:CI212"/>
    <mergeCell ref="CJ212:CT212"/>
    <mergeCell ref="B213:AM213"/>
    <mergeCell ref="AN213:AW213"/>
    <mergeCell ref="AX213:BI213"/>
    <mergeCell ref="EV209:FK209"/>
    <mergeCell ref="FL209:GA209"/>
    <mergeCell ref="B209:AM209"/>
    <mergeCell ref="AN209:AW209"/>
    <mergeCell ref="AX209:BI209"/>
    <mergeCell ref="BJ209:BW209"/>
    <mergeCell ref="BX209:CI209"/>
    <mergeCell ref="CJ209:CT209"/>
    <mergeCell ref="DY211:EJ211"/>
    <mergeCell ref="EK211:EU211"/>
    <mergeCell ref="EV213:FK213"/>
    <mergeCell ref="FL213:GA213"/>
    <mergeCell ref="CU212:DJ212"/>
    <mergeCell ref="DK212:DX212"/>
    <mergeCell ref="DY212:EJ212"/>
    <mergeCell ref="EK212:EU212"/>
    <mergeCell ref="EV212:FK212"/>
    <mergeCell ref="FL212:GA212"/>
    <mergeCell ref="B210:AM210"/>
    <mergeCell ref="AN210:AW210"/>
    <mergeCell ref="AX210:BI210"/>
    <mergeCell ref="BJ210:BW210"/>
    <mergeCell ref="BX210:CI210"/>
    <mergeCell ref="CJ210:CT210"/>
    <mergeCell ref="CU210:DJ210"/>
    <mergeCell ref="DK210:DX210"/>
    <mergeCell ref="DY210:EJ210"/>
    <mergeCell ref="EK210:EU210"/>
    <mergeCell ref="DK206:DX206"/>
    <mergeCell ref="DY206:EJ206"/>
    <mergeCell ref="EK206:EU206"/>
    <mergeCell ref="EV206:FK206"/>
    <mergeCell ref="FL206:GA206"/>
    <mergeCell ref="AX223:BI223"/>
    <mergeCell ref="AX222:BI222"/>
    <mergeCell ref="BX207:CI207"/>
    <mergeCell ref="CJ207:CT207"/>
    <mergeCell ref="CU207:DJ207"/>
    <mergeCell ref="DK207:DX207"/>
    <mergeCell ref="DY207:EJ207"/>
    <mergeCell ref="EK207:EU207"/>
    <mergeCell ref="AX225:BI225"/>
    <mergeCell ref="FL207:GA207"/>
    <mergeCell ref="B207:F207"/>
    <mergeCell ref="G207:AM207"/>
    <mergeCell ref="AN207:AW207"/>
    <mergeCell ref="AX207:BI207"/>
    <mergeCell ref="BJ207:BW207"/>
    <mergeCell ref="EV208:FK208"/>
    <mergeCell ref="FL208:GA208"/>
    <mergeCell ref="B208:AM208"/>
    <mergeCell ref="AN208:AW208"/>
    <mergeCell ref="BJ208:BW208"/>
    <mergeCell ref="BX208:CI208"/>
    <mergeCell ref="CJ208:CT208"/>
    <mergeCell ref="CU209:DJ209"/>
    <mergeCell ref="DK209:DX209"/>
    <mergeCell ref="CU208:DJ208"/>
    <mergeCell ref="DK208:DX208"/>
    <mergeCell ref="DY208:EJ208"/>
    <mergeCell ref="DK203:DX203"/>
    <mergeCell ref="DY203:EJ203"/>
    <mergeCell ref="EK203:EU203"/>
    <mergeCell ref="EV203:FK203"/>
    <mergeCell ref="FL203:GA203"/>
    <mergeCell ref="B204:AM204"/>
    <mergeCell ref="AN204:AW204"/>
    <mergeCell ref="BJ204:BW204"/>
    <mergeCell ref="BX204:CI204"/>
    <mergeCell ref="CJ204:CT204"/>
    <mergeCell ref="CU204:DJ204"/>
    <mergeCell ref="DK204:DX204"/>
    <mergeCell ref="DY204:EJ204"/>
    <mergeCell ref="EK204:EU204"/>
    <mergeCell ref="EV204:FK204"/>
    <mergeCell ref="FL204:GA204"/>
    <mergeCell ref="B205:AM205"/>
    <mergeCell ref="AN205:AW205"/>
    <mergeCell ref="AX205:BI205"/>
    <mergeCell ref="BJ205:BW205"/>
    <mergeCell ref="BX205:CI205"/>
    <mergeCell ref="CJ205:CT205"/>
    <mergeCell ref="CU205:DJ205"/>
    <mergeCell ref="DK205:DX205"/>
    <mergeCell ref="DY205:EJ205"/>
    <mergeCell ref="EK205:EU205"/>
    <mergeCell ref="EV205:FK205"/>
    <mergeCell ref="FL205:GA205"/>
    <mergeCell ref="AX204:BI204"/>
    <mergeCell ref="AX206:BI206"/>
    <mergeCell ref="AX208:BI208"/>
    <mergeCell ref="AX216:BI216"/>
    <mergeCell ref="AX217:BI217"/>
    <mergeCell ref="AX218:BI218"/>
    <mergeCell ref="AX219:BI219"/>
    <mergeCell ref="AX220:BI220"/>
    <mergeCell ref="AX221:BI221"/>
    <mergeCell ref="B203:F203"/>
    <mergeCell ref="G203:AM203"/>
    <mergeCell ref="AN203:AW203"/>
    <mergeCell ref="AX203:BI203"/>
    <mergeCell ref="BJ203:BW203"/>
    <mergeCell ref="BX203:CI203"/>
    <mergeCell ref="CJ203:CT203"/>
    <mergeCell ref="CU203:DJ203"/>
    <mergeCell ref="B206:AM206"/>
    <mergeCell ref="AN206:AW206"/>
    <mergeCell ref="BJ206:BW206"/>
    <mergeCell ref="BX206:CI206"/>
    <mergeCell ref="CJ206:CT206"/>
    <mergeCell ref="CU206:DJ206"/>
    <mergeCell ref="BX213:CI213"/>
    <mergeCell ref="CJ213:CT213"/>
    <mergeCell ref="B216:AM216"/>
    <mergeCell ref="AN216:AW216"/>
    <mergeCell ref="CJ216:CT216"/>
    <mergeCell ref="CU216:DJ216"/>
    <mergeCell ref="BJ220:BW220"/>
    <mergeCell ref="BX220:CI220"/>
    <mergeCell ref="CJ220:CT220"/>
    <mergeCell ref="CU221:DJ221"/>
    <mergeCell ref="B201:AM201"/>
    <mergeCell ref="AN201:AW201"/>
    <mergeCell ref="AX201:BI201"/>
    <mergeCell ref="BJ201:BW201"/>
    <mergeCell ref="BX201:CI201"/>
    <mergeCell ref="CJ201:CT201"/>
    <mergeCell ref="CU201:DJ201"/>
    <mergeCell ref="DK201:DX201"/>
    <mergeCell ref="DY201:EJ201"/>
    <mergeCell ref="EK201:EU201"/>
    <mergeCell ref="EV201:FK201"/>
    <mergeCell ref="FL201:GA201"/>
    <mergeCell ref="B202:AM202"/>
    <mergeCell ref="AN202:AW202"/>
    <mergeCell ref="AX202:BI202"/>
    <mergeCell ref="BJ202:BW202"/>
    <mergeCell ref="BX202:CI202"/>
    <mergeCell ref="CJ202:CT202"/>
    <mergeCell ref="CU202:DJ202"/>
    <mergeCell ref="DK202:DX202"/>
    <mergeCell ref="DY202:EJ202"/>
    <mergeCell ref="EK202:EU202"/>
    <mergeCell ref="EV202:FK202"/>
    <mergeCell ref="FL202:GA202"/>
    <mergeCell ref="B199:F199"/>
    <mergeCell ref="G199:AM199"/>
    <mergeCell ref="AN199:AW199"/>
    <mergeCell ref="AX199:BI199"/>
    <mergeCell ref="BJ199:BW199"/>
    <mergeCell ref="BX199:CI199"/>
    <mergeCell ref="CJ199:CT199"/>
    <mergeCell ref="CU199:DJ199"/>
    <mergeCell ref="DK199:DX199"/>
    <mergeCell ref="DY199:EJ199"/>
    <mergeCell ref="EK199:EU199"/>
    <mergeCell ref="EV199:FK199"/>
    <mergeCell ref="FL199:GA199"/>
    <mergeCell ref="B200:AM200"/>
    <mergeCell ref="AN200:AW200"/>
    <mergeCell ref="AX200:BI200"/>
    <mergeCell ref="BJ200:BW200"/>
    <mergeCell ref="BX200:CI200"/>
    <mergeCell ref="CJ200:CT200"/>
    <mergeCell ref="CU200:DJ200"/>
    <mergeCell ref="DK200:DX200"/>
    <mergeCell ref="DY200:EJ200"/>
    <mergeCell ref="EK200:EU200"/>
    <mergeCell ref="EV200:FK200"/>
    <mergeCell ref="FL200:GA200"/>
    <mergeCell ref="FL196:GA196"/>
    <mergeCell ref="B197:AM197"/>
    <mergeCell ref="AN197:AW197"/>
    <mergeCell ref="BJ197:BW197"/>
    <mergeCell ref="BX197:CI197"/>
    <mergeCell ref="CJ197:CT197"/>
    <mergeCell ref="CU197:DJ197"/>
    <mergeCell ref="DK197:DX197"/>
    <mergeCell ref="DY197:EJ197"/>
    <mergeCell ref="EK197:EU197"/>
    <mergeCell ref="EV197:FK197"/>
    <mergeCell ref="FL197:GA197"/>
    <mergeCell ref="B198:AM198"/>
    <mergeCell ref="AN198:AW198"/>
    <mergeCell ref="BJ198:BW198"/>
    <mergeCell ref="DK198:DX198"/>
    <mergeCell ref="DY198:EJ198"/>
    <mergeCell ref="EK198:EU198"/>
    <mergeCell ref="EV198:FK198"/>
    <mergeCell ref="FL198:GA198"/>
    <mergeCell ref="BX198:CI198"/>
    <mergeCell ref="CJ198:CT198"/>
    <mergeCell ref="CU198:DJ198"/>
    <mergeCell ref="EK194:EU194"/>
    <mergeCell ref="EV194:FK194"/>
    <mergeCell ref="FL194:GA194"/>
    <mergeCell ref="B195:AM195"/>
    <mergeCell ref="AN195:AW195"/>
    <mergeCell ref="BJ195:BW195"/>
    <mergeCell ref="BX195:CI195"/>
    <mergeCell ref="CJ195:CT195"/>
    <mergeCell ref="CU195:DJ195"/>
    <mergeCell ref="DK195:DX195"/>
    <mergeCell ref="DY195:EJ195"/>
    <mergeCell ref="EK195:EU195"/>
    <mergeCell ref="EV195:FK195"/>
    <mergeCell ref="FL195:GA195"/>
    <mergeCell ref="B196:AM196"/>
    <mergeCell ref="AN196:AW196"/>
    <mergeCell ref="BJ196:BW196"/>
    <mergeCell ref="BX196:CI196"/>
    <mergeCell ref="B194:AM194"/>
    <mergeCell ref="AN194:AW194"/>
    <mergeCell ref="BJ194:BW194"/>
    <mergeCell ref="BX194:CI194"/>
    <mergeCell ref="CJ194:CT194"/>
    <mergeCell ref="CU194:DJ194"/>
    <mergeCell ref="DK194:DX194"/>
    <mergeCell ref="DY194:EJ194"/>
    <mergeCell ref="CJ196:CT196"/>
    <mergeCell ref="CU196:DJ196"/>
    <mergeCell ref="DK196:DX196"/>
    <mergeCell ref="DY196:EJ196"/>
    <mergeCell ref="EK196:EU196"/>
    <mergeCell ref="EV196:FK196"/>
    <mergeCell ref="B193:AM193"/>
    <mergeCell ref="AN193:AW193"/>
    <mergeCell ref="BJ193:BW193"/>
    <mergeCell ref="BX193:CI193"/>
    <mergeCell ref="CJ193:CT193"/>
    <mergeCell ref="CU193:DJ193"/>
    <mergeCell ref="DK193:DX193"/>
    <mergeCell ref="DY193:EJ193"/>
    <mergeCell ref="EK193:EU193"/>
    <mergeCell ref="EV193:FK193"/>
    <mergeCell ref="FL193:GA193"/>
    <mergeCell ref="FL191:GA191"/>
    <mergeCell ref="B192:AM192"/>
    <mergeCell ref="AN192:AW192"/>
    <mergeCell ref="BJ192:BW192"/>
    <mergeCell ref="BX192:CI192"/>
    <mergeCell ref="CJ192:CT192"/>
    <mergeCell ref="CU192:DJ192"/>
    <mergeCell ref="AN191:AW191"/>
    <mergeCell ref="B191:AM191"/>
    <mergeCell ref="DY191:EJ191"/>
    <mergeCell ref="DK191:DX191"/>
    <mergeCell ref="CU191:DJ191"/>
    <mergeCell ref="CJ191:CT191"/>
    <mergeCell ref="BX191:CI191"/>
    <mergeCell ref="AX193:BI193"/>
    <mergeCell ref="FL189:GA189"/>
    <mergeCell ref="B190:AM190"/>
    <mergeCell ref="AN190:AW190"/>
    <mergeCell ref="BJ190:BW190"/>
    <mergeCell ref="BX190:CI190"/>
    <mergeCell ref="FL190:GA190"/>
    <mergeCell ref="CJ190:CT190"/>
    <mergeCell ref="CU190:DJ190"/>
    <mergeCell ref="DK190:DX190"/>
    <mergeCell ref="DY190:EJ190"/>
    <mergeCell ref="EK190:EU190"/>
    <mergeCell ref="EV190:FK190"/>
    <mergeCell ref="AX189:BI189"/>
    <mergeCell ref="AX190:BI190"/>
    <mergeCell ref="EK191:EU191"/>
    <mergeCell ref="EV191:FK191"/>
    <mergeCell ref="DK192:DX192"/>
    <mergeCell ref="DY192:EJ192"/>
    <mergeCell ref="EK192:EU192"/>
    <mergeCell ref="EV192:FK192"/>
    <mergeCell ref="FL192:GA192"/>
    <mergeCell ref="AX191:BI191"/>
    <mergeCell ref="AX192:BI192"/>
    <mergeCell ref="DY187:EJ187"/>
    <mergeCell ref="EK188:EU188"/>
    <mergeCell ref="AX187:BI187"/>
    <mergeCell ref="AX188:BI188"/>
    <mergeCell ref="B189:AM189"/>
    <mergeCell ref="AN189:AW189"/>
    <mergeCell ref="BJ189:BW189"/>
    <mergeCell ref="BX189:CI189"/>
    <mergeCell ref="CJ189:CT189"/>
    <mergeCell ref="CU189:DJ189"/>
    <mergeCell ref="DK189:DX189"/>
    <mergeCell ref="DY189:EJ189"/>
    <mergeCell ref="EK189:EU189"/>
    <mergeCell ref="EV189:FK189"/>
    <mergeCell ref="EV188:FK188"/>
    <mergeCell ref="B188:AM188"/>
    <mergeCell ref="AN188:AW188"/>
    <mergeCell ref="BJ188:BW188"/>
    <mergeCell ref="BX188:CI188"/>
    <mergeCell ref="CJ188:CT188"/>
    <mergeCell ref="AX185:BI185"/>
    <mergeCell ref="BJ185:BW185"/>
    <mergeCell ref="BX185:CI185"/>
    <mergeCell ref="CJ185:CT185"/>
    <mergeCell ref="EK185:EU185"/>
    <mergeCell ref="EV185:FK185"/>
    <mergeCell ref="FL185:GA185"/>
    <mergeCell ref="B186:AM186"/>
    <mergeCell ref="AN186:AW186"/>
    <mergeCell ref="AX186:BI186"/>
    <mergeCell ref="BJ186:BW186"/>
    <mergeCell ref="BX186:CI186"/>
    <mergeCell ref="CJ186:CT186"/>
    <mergeCell ref="FL188:GA188"/>
    <mergeCell ref="CU186:DJ186"/>
    <mergeCell ref="FL186:GA186"/>
    <mergeCell ref="B187:AM187"/>
    <mergeCell ref="AN187:AW187"/>
    <mergeCell ref="BJ187:BW187"/>
    <mergeCell ref="BX187:CI187"/>
    <mergeCell ref="EK187:EU187"/>
    <mergeCell ref="EV187:FK187"/>
    <mergeCell ref="DK186:DX186"/>
    <mergeCell ref="DY186:EJ186"/>
    <mergeCell ref="EK186:EU186"/>
    <mergeCell ref="EV186:FK186"/>
    <mergeCell ref="CU188:DJ188"/>
    <mergeCell ref="DK188:DX188"/>
    <mergeCell ref="DY188:EJ188"/>
    <mergeCell ref="CJ187:CT187"/>
    <mergeCell ref="CU187:DJ187"/>
    <mergeCell ref="DK187:DX187"/>
    <mergeCell ref="AX194:BI194"/>
    <mergeCell ref="AX195:BI195"/>
    <mergeCell ref="AX196:BI196"/>
    <mergeCell ref="AX197:BI197"/>
    <mergeCell ref="AX198:BI198"/>
    <mergeCell ref="B184:F184"/>
    <mergeCell ref="G184:AM184"/>
    <mergeCell ref="AN184:AW184"/>
    <mergeCell ref="AX184:BI184"/>
    <mergeCell ref="BJ184:BW184"/>
    <mergeCell ref="BJ191:BW191"/>
    <mergeCell ref="FL183:GA183"/>
    <mergeCell ref="B183:AM183"/>
    <mergeCell ref="AN183:AW183"/>
    <mergeCell ref="AX183:BI183"/>
    <mergeCell ref="BJ183:BW183"/>
    <mergeCell ref="BX183:CI183"/>
    <mergeCell ref="CJ183:CT183"/>
    <mergeCell ref="BX184:CI184"/>
    <mergeCell ref="FL184:GA184"/>
    <mergeCell ref="CJ184:CT184"/>
    <mergeCell ref="CU184:DJ184"/>
    <mergeCell ref="DK184:DX184"/>
    <mergeCell ref="DY184:EJ184"/>
    <mergeCell ref="EK184:EU184"/>
    <mergeCell ref="EV184:FK184"/>
    <mergeCell ref="CU185:DJ185"/>
    <mergeCell ref="DK185:DX185"/>
    <mergeCell ref="DY185:EJ185"/>
    <mergeCell ref="FL187:GA187"/>
    <mergeCell ref="B185:AM185"/>
    <mergeCell ref="AN185:AW185"/>
    <mergeCell ref="CJ180:CT180"/>
    <mergeCell ref="CU183:DJ183"/>
    <mergeCell ref="DK183:DX183"/>
    <mergeCell ref="DY183:EJ183"/>
    <mergeCell ref="EK183:EU183"/>
    <mergeCell ref="EV183:FK183"/>
    <mergeCell ref="CU182:DJ182"/>
    <mergeCell ref="DK182:DX182"/>
    <mergeCell ref="DY182:EJ182"/>
    <mergeCell ref="EK182:EU182"/>
    <mergeCell ref="B180:F180"/>
    <mergeCell ref="G180:AM180"/>
    <mergeCell ref="AN180:AW180"/>
    <mergeCell ref="AX180:BI180"/>
    <mergeCell ref="BJ180:BW180"/>
    <mergeCell ref="BX180:CI180"/>
    <mergeCell ref="CU180:DJ180"/>
    <mergeCell ref="B181:AM181"/>
    <mergeCell ref="AN181:AW181"/>
    <mergeCell ref="AX181:BI181"/>
    <mergeCell ref="BJ181:BW181"/>
    <mergeCell ref="BX181:CI181"/>
    <mergeCell ref="CJ181:CT181"/>
    <mergeCell ref="CU181:DJ181"/>
    <mergeCell ref="DK181:DX181"/>
    <mergeCell ref="DY181:EJ181"/>
    <mergeCell ref="EK181:EU181"/>
    <mergeCell ref="EV181:FK181"/>
    <mergeCell ref="FL181:GA181"/>
    <mergeCell ref="EV182:FK182"/>
    <mergeCell ref="FL182:GA182"/>
    <mergeCell ref="B182:AM182"/>
    <mergeCell ref="AN182:AW182"/>
    <mergeCell ref="AX182:BI182"/>
    <mergeCell ref="BJ182:BW182"/>
    <mergeCell ref="BX182:CI182"/>
    <mergeCell ref="CJ182:CT182"/>
    <mergeCell ref="B165:F165"/>
    <mergeCell ref="G165:AM165"/>
    <mergeCell ref="AN165:AW165"/>
    <mergeCell ref="AX165:BI165"/>
    <mergeCell ref="BJ165:BW165"/>
    <mergeCell ref="BX165:CI165"/>
    <mergeCell ref="FL165:GA165"/>
    <mergeCell ref="CJ165:CT165"/>
    <mergeCell ref="CU165:DJ165"/>
    <mergeCell ref="DK165:DX165"/>
    <mergeCell ref="DY165:EJ165"/>
    <mergeCell ref="EK165:EU165"/>
    <mergeCell ref="EV165:FK165"/>
    <mergeCell ref="AX168:BI168"/>
    <mergeCell ref="DK180:DX180"/>
    <mergeCell ref="DY180:EJ180"/>
    <mergeCell ref="EK180:EU180"/>
    <mergeCell ref="EV180:FK180"/>
    <mergeCell ref="FL180:GA180"/>
    <mergeCell ref="CU167:DJ167"/>
    <mergeCell ref="DK167:DX167"/>
    <mergeCell ref="DY167:EJ167"/>
    <mergeCell ref="FL167:GA167"/>
    <mergeCell ref="B167:AM167"/>
    <mergeCell ref="AN167:AW167"/>
    <mergeCell ref="AX167:BI167"/>
    <mergeCell ref="BJ167:BW167"/>
    <mergeCell ref="BX167:CI167"/>
    <mergeCell ref="CJ167:CT167"/>
    <mergeCell ref="EK167:EU167"/>
    <mergeCell ref="EV167:FK167"/>
    <mergeCell ref="B168:AM168"/>
    <mergeCell ref="B163:AM163"/>
    <mergeCell ref="AN163:AW163"/>
    <mergeCell ref="AX163:BI163"/>
    <mergeCell ref="BJ163:BW163"/>
    <mergeCell ref="BX163:CI163"/>
    <mergeCell ref="CJ163:CT163"/>
    <mergeCell ref="CU163:DJ163"/>
    <mergeCell ref="DK163:DX163"/>
    <mergeCell ref="DY163:EJ163"/>
    <mergeCell ref="EK163:EU163"/>
    <mergeCell ref="EV163:FK163"/>
    <mergeCell ref="AN168:AW168"/>
    <mergeCell ref="BJ168:BW168"/>
    <mergeCell ref="BX168:CI168"/>
    <mergeCell ref="CJ168:CT168"/>
    <mergeCell ref="CU168:DJ168"/>
    <mergeCell ref="DK168:DX168"/>
    <mergeCell ref="DY168:EJ168"/>
    <mergeCell ref="EK168:EU168"/>
    <mergeCell ref="EV168:FK168"/>
    <mergeCell ref="FL163:GA163"/>
    <mergeCell ref="B164:AM164"/>
    <mergeCell ref="AN164:AW164"/>
    <mergeCell ref="AX164:BI164"/>
    <mergeCell ref="BJ164:BW164"/>
    <mergeCell ref="BX164:CI164"/>
    <mergeCell ref="CJ164:CT164"/>
    <mergeCell ref="CU164:DJ164"/>
    <mergeCell ref="DK164:DX164"/>
    <mergeCell ref="DY164:EJ164"/>
    <mergeCell ref="EK164:EU164"/>
    <mergeCell ref="EV164:FK164"/>
    <mergeCell ref="FL164:GA164"/>
    <mergeCell ref="B161:AM161"/>
    <mergeCell ref="AN161:AW161"/>
    <mergeCell ref="AX161:BI161"/>
    <mergeCell ref="BJ161:BW161"/>
    <mergeCell ref="BX161:CI161"/>
    <mergeCell ref="CJ161:CT161"/>
    <mergeCell ref="CU161:DJ161"/>
    <mergeCell ref="DK161:DX161"/>
    <mergeCell ref="DY161:EJ161"/>
    <mergeCell ref="EK161:EU161"/>
    <mergeCell ref="EV161:FK161"/>
    <mergeCell ref="FL161:GA161"/>
    <mergeCell ref="B162:AM162"/>
    <mergeCell ref="AN162:AW162"/>
    <mergeCell ref="AX162:BI162"/>
    <mergeCell ref="BJ162:BW162"/>
    <mergeCell ref="BX162:CI162"/>
    <mergeCell ref="CJ162:CT162"/>
    <mergeCell ref="CU162:DJ162"/>
    <mergeCell ref="DK162:DX162"/>
    <mergeCell ref="DY162:EJ162"/>
    <mergeCell ref="EK162:EU162"/>
    <mergeCell ref="EV162:FK162"/>
    <mergeCell ref="FL162:GA162"/>
    <mergeCell ref="B159:AM159"/>
    <mergeCell ref="AN159:AW159"/>
    <mergeCell ref="AX159:BI159"/>
    <mergeCell ref="BJ159:BW159"/>
    <mergeCell ref="BX159:CI159"/>
    <mergeCell ref="CJ159:CT159"/>
    <mergeCell ref="CU159:DJ159"/>
    <mergeCell ref="DK159:DX159"/>
    <mergeCell ref="DY159:EJ159"/>
    <mergeCell ref="EK159:EU159"/>
    <mergeCell ref="EV159:FK159"/>
    <mergeCell ref="FL159:GA159"/>
    <mergeCell ref="B160:AM160"/>
    <mergeCell ref="AN160:AW160"/>
    <mergeCell ref="AX160:BI160"/>
    <mergeCell ref="BJ160:BW160"/>
    <mergeCell ref="BX160:CI160"/>
    <mergeCell ref="CJ160:CT160"/>
    <mergeCell ref="CU160:DJ160"/>
    <mergeCell ref="DK160:DX160"/>
    <mergeCell ref="DY160:EJ160"/>
    <mergeCell ref="EK160:EU160"/>
    <mergeCell ref="EV160:FK160"/>
    <mergeCell ref="FL160:GA160"/>
    <mergeCell ref="B157:AM157"/>
    <mergeCell ref="AN157:AW157"/>
    <mergeCell ref="AX157:BI157"/>
    <mergeCell ref="BJ157:BW157"/>
    <mergeCell ref="BX157:CI157"/>
    <mergeCell ref="CJ157:CT157"/>
    <mergeCell ref="CU157:DJ157"/>
    <mergeCell ref="DK157:DX157"/>
    <mergeCell ref="DY157:EJ157"/>
    <mergeCell ref="EK157:EU157"/>
    <mergeCell ref="EV157:FK157"/>
    <mergeCell ref="FL157:GA157"/>
    <mergeCell ref="B158:AM158"/>
    <mergeCell ref="AN158:AW158"/>
    <mergeCell ref="AX158:BI158"/>
    <mergeCell ref="BJ158:BW158"/>
    <mergeCell ref="BX158:CI158"/>
    <mergeCell ref="CJ158:CT158"/>
    <mergeCell ref="CU158:DJ158"/>
    <mergeCell ref="DK158:DX158"/>
    <mergeCell ref="DY158:EJ158"/>
    <mergeCell ref="EK158:EU158"/>
    <mergeCell ref="EV158:FK158"/>
    <mergeCell ref="FL158:GA158"/>
    <mergeCell ref="B155:AM155"/>
    <mergeCell ref="AN155:AW155"/>
    <mergeCell ref="AX155:BI155"/>
    <mergeCell ref="BJ155:BW155"/>
    <mergeCell ref="BX155:CI155"/>
    <mergeCell ref="CJ155:CT155"/>
    <mergeCell ref="CU155:DJ155"/>
    <mergeCell ref="DK155:DX155"/>
    <mergeCell ref="DY155:EJ155"/>
    <mergeCell ref="EK155:EU155"/>
    <mergeCell ref="EV155:FK155"/>
    <mergeCell ref="FL155:GA155"/>
    <mergeCell ref="B156:AM156"/>
    <mergeCell ref="AN156:AW156"/>
    <mergeCell ref="AX156:BI156"/>
    <mergeCell ref="BJ156:BW156"/>
    <mergeCell ref="BX156:CI156"/>
    <mergeCell ref="CJ156:CT156"/>
    <mergeCell ref="CU156:DJ156"/>
    <mergeCell ref="DK156:DX156"/>
    <mergeCell ref="DY156:EJ156"/>
    <mergeCell ref="EK156:EU156"/>
    <mergeCell ref="EV156:FK156"/>
    <mergeCell ref="FL156:GA156"/>
    <mergeCell ref="FL153:GA153"/>
    <mergeCell ref="B153:AM153"/>
    <mergeCell ref="AN153:AW153"/>
    <mergeCell ref="AX153:BI153"/>
    <mergeCell ref="BJ153:BW153"/>
    <mergeCell ref="BX153:CI153"/>
    <mergeCell ref="CJ153:CT153"/>
    <mergeCell ref="B154:AM154"/>
    <mergeCell ref="AN154:AW154"/>
    <mergeCell ref="AX154:BI154"/>
    <mergeCell ref="BJ154:BW154"/>
    <mergeCell ref="BX154:CI154"/>
    <mergeCell ref="CJ154:CT154"/>
    <mergeCell ref="CU154:DJ154"/>
    <mergeCell ref="DK154:DX154"/>
    <mergeCell ref="DY154:EJ154"/>
    <mergeCell ref="EK154:EU154"/>
    <mergeCell ref="EV154:FK154"/>
    <mergeCell ref="FL154:GA154"/>
    <mergeCell ref="DK150:DX150"/>
    <mergeCell ref="DY150:EJ150"/>
    <mergeCell ref="CU153:DJ153"/>
    <mergeCell ref="DK153:DX153"/>
    <mergeCell ref="DY153:EJ153"/>
    <mergeCell ref="EK153:EU153"/>
    <mergeCell ref="CU152:DJ152"/>
    <mergeCell ref="DK152:DX152"/>
    <mergeCell ref="DY152:EJ152"/>
    <mergeCell ref="EK152:EU152"/>
    <mergeCell ref="DK151:DX151"/>
    <mergeCell ref="DY151:EJ151"/>
    <mergeCell ref="EV151:FK151"/>
    <mergeCell ref="FL151:GA151"/>
    <mergeCell ref="B151:AM151"/>
    <mergeCell ref="AN151:AW151"/>
    <mergeCell ref="AX151:BI151"/>
    <mergeCell ref="BJ151:BW151"/>
    <mergeCell ref="BX151:CI151"/>
    <mergeCell ref="EK151:EU151"/>
    <mergeCell ref="CJ151:CT151"/>
    <mergeCell ref="CU151:DJ151"/>
    <mergeCell ref="EV152:FK152"/>
    <mergeCell ref="FL152:GA152"/>
    <mergeCell ref="B152:F152"/>
    <mergeCell ref="G152:AM152"/>
    <mergeCell ref="AN152:AW152"/>
    <mergeCell ref="AX152:BI152"/>
    <mergeCell ref="BJ152:BW152"/>
    <mergeCell ref="BX152:CI152"/>
    <mergeCell ref="CJ152:CT152"/>
    <mergeCell ref="EV153:FK153"/>
    <mergeCell ref="B140:AM140"/>
    <mergeCell ref="AN140:AW140"/>
    <mergeCell ref="AX140:BI140"/>
    <mergeCell ref="BJ140:BW140"/>
    <mergeCell ref="BX140:CI140"/>
    <mergeCell ref="FL140:GA140"/>
    <mergeCell ref="CJ140:CT140"/>
    <mergeCell ref="CU140:DJ140"/>
    <mergeCell ref="DK140:DX140"/>
    <mergeCell ref="DY140:EJ140"/>
    <mergeCell ref="EK140:EU140"/>
    <mergeCell ref="EV140:FK140"/>
    <mergeCell ref="B139:AM139"/>
    <mergeCell ref="AN139:AW139"/>
    <mergeCell ref="AX139:BI139"/>
    <mergeCell ref="BJ139:BW139"/>
    <mergeCell ref="BX139:CI139"/>
    <mergeCell ref="CJ139:CT139"/>
    <mergeCell ref="CU139:DJ139"/>
    <mergeCell ref="EK150:EU150"/>
    <mergeCell ref="EV150:FK150"/>
    <mergeCell ref="FL150:GA150"/>
    <mergeCell ref="B150:AM150"/>
    <mergeCell ref="AN150:AW150"/>
    <mergeCell ref="AX150:BI150"/>
    <mergeCell ref="BJ150:BW150"/>
    <mergeCell ref="BX150:CI150"/>
    <mergeCell ref="CJ150:CT150"/>
    <mergeCell ref="CU150:DJ150"/>
    <mergeCell ref="B137:F137"/>
    <mergeCell ref="G137:AM137"/>
    <mergeCell ref="AN137:AW137"/>
    <mergeCell ref="AX137:BI137"/>
    <mergeCell ref="BJ137:BW137"/>
    <mergeCell ref="BX137:CI137"/>
    <mergeCell ref="CJ137:CT137"/>
    <mergeCell ref="CU137:DJ137"/>
    <mergeCell ref="DK137:DX137"/>
    <mergeCell ref="DY137:EJ137"/>
    <mergeCell ref="EK137:EU137"/>
    <mergeCell ref="EV137:FK137"/>
    <mergeCell ref="FL137:GA137"/>
    <mergeCell ref="B138:AM138"/>
    <mergeCell ref="AN138:AW138"/>
    <mergeCell ref="AX138:BI138"/>
    <mergeCell ref="BJ138:BW138"/>
    <mergeCell ref="BX138:CI138"/>
    <mergeCell ref="CJ138:CT138"/>
    <mergeCell ref="CU138:DJ138"/>
    <mergeCell ref="DK138:DX138"/>
    <mergeCell ref="DY138:EJ138"/>
    <mergeCell ref="B148:AM148"/>
    <mergeCell ref="AN148:AW148"/>
    <mergeCell ref="AX148:BI148"/>
    <mergeCell ref="BJ148:BW148"/>
    <mergeCell ref="BX148:CI148"/>
    <mergeCell ref="CJ148:CT148"/>
    <mergeCell ref="CU148:DJ148"/>
    <mergeCell ref="DK148:DX148"/>
    <mergeCell ref="DY148:EJ148"/>
    <mergeCell ref="EK148:EU148"/>
    <mergeCell ref="EV148:FK148"/>
    <mergeCell ref="FL148:GA148"/>
    <mergeCell ref="B149:AM149"/>
    <mergeCell ref="AN149:AW149"/>
    <mergeCell ref="AX149:BI149"/>
    <mergeCell ref="BJ149:BW149"/>
    <mergeCell ref="BX149:CI149"/>
    <mergeCell ref="CJ149:CT149"/>
    <mergeCell ref="CU149:DJ149"/>
    <mergeCell ref="DK149:DX149"/>
    <mergeCell ref="DY149:EJ149"/>
    <mergeCell ref="EK149:EU149"/>
    <mergeCell ref="EV149:FK149"/>
    <mergeCell ref="FL149:GA149"/>
    <mergeCell ref="B146:AM146"/>
    <mergeCell ref="AN146:AW146"/>
    <mergeCell ref="AX146:BI146"/>
    <mergeCell ref="BJ146:BW146"/>
    <mergeCell ref="BX146:CI146"/>
    <mergeCell ref="CJ146:CT146"/>
    <mergeCell ref="CU146:DJ146"/>
    <mergeCell ref="DK146:DX146"/>
    <mergeCell ref="DY146:EJ146"/>
    <mergeCell ref="EK146:EU146"/>
    <mergeCell ref="EV146:FK146"/>
    <mergeCell ref="FL146:GA146"/>
    <mergeCell ref="B147:AM147"/>
    <mergeCell ref="AN147:AW147"/>
    <mergeCell ref="AX147:BI147"/>
    <mergeCell ref="BJ147:BW147"/>
    <mergeCell ref="BX147:CI147"/>
    <mergeCell ref="CJ147:CT147"/>
    <mergeCell ref="CU147:DJ147"/>
    <mergeCell ref="DK147:DX147"/>
    <mergeCell ref="DY147:EJ147"/>
    <mergeCell ref="EK147:EU147"/>
    <mergeCell ref="EV147:FK147"/>
    <mergeCell ref="FL147:GA147"/>
    <mergeCell ref="B144:AM144"/>
    <mergeCell ref="AN144:AW144"/>
    <mergeCell ref="AX144:BI144"/>
    <mergeCell ref="BJ144:BW144"/>
    <mergeCell ref="BX144:CI144"/>
    <mergeCell ref="CJ144:CT144"/>
    <mergeCell ref="CU144:DJ144"/>
    <mergeCell ref="DK144:DX144"/>
    <mergeCell ref="DY144:EJ144"/>
    <mergeCell ref="EK144:EU144"/>
    <mergeCell ref="EV144:FK144"/>
    <mergeCell ref="FL144:GA144"/>
    <mergeCell ref="B145:AM145"/>
    <mergeCell ref="AN145:AW145"/>
    <mergeCell ref="AX145:BI145"/>
    <mergeCell ref="BJ145:BW145"/>
    <mergeCell ref="BX145:CI145"/>
    <mergeCell ref="CJ145:CT145"/>
    <mergeCell ref="CU145:DJ145"/>
    <mergeCell ref="DK145:DX145"/>
    <mergeCell ref="DY145:EJ145"/>
    <mergeCell ref="EK145:EU145"/>
    <mergeCell ref="EV145:FK145"/>
    <mergeCell ref="FL145:GA145"/>
    <mergeCell ref="B142:AM142"/>
    <mergeCell ref="AN142:AW142"/>
    <mergeCell ref="AX142:BI142"/>
    <mergeCell ref="BJ142:BW142"/>
    <mergeCell ref="BX142:CI142"/>
    <mergeCell ref="CJ142:CT142"/>
    <mergeCell ref="CU142:DJ142"/>
    <mergeCell ref="DK142:DX142"/>
    <mergeCell ref="DY142:EJ142"/>
    <mergeCell ref="EK142:EU142"/>
    <mergeCell ref="EV142:FK142"/>
    <mergeCell ref="FL142:GA142"/>
    <mergeCell ref="B143:AM143"/>
    <mergeCell ref="AN143:AW143"/>
    <mergeCell ref="AX143:BI143"/>
    <mergeCell ref="BJ143:BW143"/>
    <mergeCell ref="BX143:CI143"/>
    <mergeCell ref="CJ143:CT143"/>
    <mergeCell ref="CU143:DJ143"/>
    <mergeCell ref="DK143:DX143"/>
    <mergeCell ref="DY143:EJ143"/>
    <mergeCell ref="EK143:EU143"/>
    <mergeCell ref="EV143:FK143"/>
    <mergeCell ref="FL143:GA143"/>
    <mergeCell ref="EK124:EU124"/>
    <mergeCell ref="EV124:FK124"/>
    <mergeCell ref="FL124:GA124"/>
    <mergeCell ref="B124:AM124"/>
    <mergeCell ref="AN124:AW124"/>
    <mergeCell ref="AX124:BI124"/>
    <mergeCell ref="BJ124:BW124"/>
    <mergeCell ref="BX124:CI124"/>
    <mergeCell ref="CJ124:CT124"/>
    <mergeCell ref="AN125:AW125"/>
    <mergeCell ref="AX125:BI125"/>
    <mergeCell ref="BJ125:BW125"/>
    <mergeCell ref="BX125:CI125"/>
    <mergeCell ref="CJ125:CT125"/>
    <mergeCell ref="CU125:DJ125"/>
    <mergeCell ref="DK125:DX125"/>
    <mergeCell ref="DY125:EJ125"/>
    <mergeCell ref="EK125:EU125"/>
    <mergeCell ref="EV125:FK125"/>
    <mergeCell ref="FL125:GA125"/>
    <mergeCell ref="CU124:DJ124"/>
    <mergeCell ref="DK124:DX124"/>
    <mergeCell ref="DY121:EJ122"/>
    <mergeCell ref="EK121:EU122"/>
    <mergeCell ref="EV121:FK122"/>
    <mergeCell ref="FL121:GA122"/>
    <mergeCell ref="B123:AM123"/>
    <mergeCell ref="AN123:AW123"/>
    <mergeCell ref="AX123:BI123"/>
    <mergeCell ref="BJ123:BW123"/>
    <mergeCell ref="BX123:CI123"/>
    <mergeCell ref="CJ123:CT123"/>
    <mergeCell ref="CU123:DJ123"/>
    <mergeCell ref="DK123:DX123"/>
    <mergeCell ref="DY123:EJ123"/>
    <mergeCell ref="EK123:EU123"/>
    <mergeCell ref="EV123:FK123"/>
    <mergeCell ref="FL123:GA123"/>
    <mergeCell ref="DY118:EJ118"/>
    <mergeCell ref="EK118:EU118"/>
    <mergeCell ref="EV118:FK118"/>
    <mergeCell ref="FL118:GA118"/>
    <mergeCell ref="B119:AM119"/>
    <mergeCell ref="AN119:AW119"/>
    <mergeCell ref="AX119:BI119"/>
    <mergeCell ref="BJ119:BW119"/>
    <mergeCell ref="BX119:CI119"/>
    <mergeCell ref="CJ119:CT119"/>
    <mergeCell ref="CU119:DJ119"/>
    <mergeCell ref="DK119:DX119"/>
    <mergeCell ref="DY119:EJ119"/>
    <mergeCell ref="EK119:EU119"/>
    <mergeCell ref="EV119:FK119"/>
    <mergeCell ref="FL119:GA119"/>
    <mergeCell ref="B120:AM120"/>
    <mergeCell ref="AN120:AW120"/>
    <mergeCell ref="AX120:BI120"/>
    <mergeCell ref="BJ120:BW120"/>
    <mergeCell ref="DK120:DX120"/>
    <mergeCell ref="DY120:EJ120"/>
    <mergeCell ref="EK120:EU120"/>
    <mergeCell ref="EV120:FK120"/>
    <mergeCell ref="FL120:GA120"/>
    <mergeCell ref="BX120:CI120"/>
    <mergeCell ref="CJ120:CT120"/>
    <mergeCell ref="CU120:DJ120"/>
    <mergeCell ref="EK116:EU116"/>
    <mergeCell ref="EV116:FK116"/>
    <mergeCell ref="FL116:GA116"/>
    <mergeCell ref="B117:AM117"/>
    <mergeCell ref="AN117:AW117"/>
    <mergeCell ref="AX117:BI117"/>
    <mergeCell ref="BJ117:BW117"/>
    <mergeCell ref="BX117:CI117"/>
    <mergeCell ref="CJ117:CT117"/>
    <mergeCell ref="CU117:DJ117"/>
    <mergeCell ref="DK117:DX117"/>
    <mergeCell ref="DY117:EJ117"/>
    <mergeCell ref="EK117:EU117"/>
    <mergeCell ref="EV117:FK117"/>
    <mergeCell ref="FL117:GA117"/>
    <mergeCell ref="B118:AM118"/>
    <mergeCell ref="AN118:AW118"/>
    <mergeCell ref="AX118:BI118"/>
    <mergeCell ref="BJ118:BW118"/>
    <mergeCell ref="BX118:CI118"/>
    <mergeCell ref="EV113:FK113"/>
    <mergeCell ref="FL113:GA113"/>
    <mergeCell ref="DK114:DX114"/>
    <mergeCell ref="DY114:EJ114"/>
    <mergeCell ref="EK114:EU114"/>
    <mergeCell ref="EV114:FK114"/>
    <mergeCell ref="FL114:GA114"/>
    <mergeCell ref="B116:AM116"/>
    <mergeCell ref="AN116:AW116"/>
    <mergeCell ref="AX116:BI116"/>
    <mergeCell ref="BJ116:BW116"/>
    <mergeCell ref="BX116:CI116"/>
    <mergeCell ref="CJ116:CT116"/>
    <mergeCell ref="CU116:DJ116"/>
    <mergeCell ref="DK116:DX116"/>
    <mergeCell ref="DY116:EJ116"/>
    <mergeCell ref="CJ118:CT118"/>
    <mergeCell ref="CU118:DJ118"/>
    <mergeCell ref="DK118:DX118"/>
    <mergeCell ref="B115:AM115"/>
    <mergeCell ref="AN115:AW115"/>
    <mergeCell ref="AX115:BI115"/>
    <mergeCell ref="BJ115:BW115"/>
    <mergeCell ref="BX115:CI115"/>
    <mergeCell ref="CJ115:CT115"/>
    <mergeCell ref="CU115:DJ115"/>
    <mergeCell ref="DK115:DX115"/>
    <mergeCell ref="DY115:EJ115"/>
    <mergeCell ref="B112:AM112"/>
    <mergeCell ref="AN112:AW112"/>
    <mergeCell ref="AX112:BI112"/>
    <mergeCell ref="BJ112:BW112"/>
    <mergeCell ref="BX112:CI112"/>
    <mergeCell ref="CJ112:CT112"/>
    <mergeCell ref="CU112:DJ112"/>
    <mergeCell ref="DK112:DX112"/>
    <mergeCell ref="DY112:EJ112"/>
    <mergeCell ref="EK112:EU112"/>
    <mergeCell ref="EV112:FK112"/>
    <mergeCell ref="FL112:GA112"/>
    <mergeCell ref="EK115:EU115"/>
    <mergeCell ref="EV115:FK115"/>
    <mergeCell ref="FL115:GA115"/>
    <mergeCell ref="B114:AM114"/>
    <mergeCell ref="AN114:AW114"/>
    <mergeCell ref="AX114:BI114"/>
    <mergeCell ref="BJ114:BW114"/>
    <mergeCell ref="BX114:CI114"/>
    <mergeCell ref="CJ114:CT114"/>
    <mergeCell ref="CU114:DJ114"/>
    <mergeCell ref="B113:AM113"/>
    <mergeCell ref="AN113:AW113"/>
    <mergeCell ref="AX113:BI113"/>
    <mergeCell ref="BJ113:BW113"/>
    <mergeCell ref="BX113:CI113"/>
    <mergeCell ref="CJ113:CT113"/>
    <mergeCell ref="CU113:DJ113"/>
    <mergeCell ref="DK113:DX113"/>
    <mergeCell ref="DY113:EJ113"/>
    <mergeCell ref="EK113:EU113"/>
    <mergeCell ref="B110:AM110"/>
    <mergeCell ref="AN110:AW110"/>
    <mergeCell ref="AX110:BI110"/>
    <mergeCell ref="BJ110:BW110"/>
    <mergeCell ref="BX110:CI110"/>
    <mergeCell ref="CJ110:CT110"/>
    <mergeCell ref="CU110:DJ110"/>
    <mergeCell ref="DK110:DX110"/>
    <mergeCell ref="DY110:EJ110"/>
    <mergeCell ref="EK110:EU110"/>
    <mergeCell ref="EV110:FK110"/>
    <mergeCell ref="FL110:GA110"/>
    <mergeCell ref="B111:AM111"/>
    <mergeCell ref="AN111:AW111"/>
    <mergeCell ref="AX111:BI111"/>
    <mergeCell ref="BJ111:BW111"/>
    <mergeCell ref="BX111:CI111"/>
    <mergeCell ref="CJ111:CT111"/>
    <mergeCell ref="CU111:DJ111"/>
    <mergeCell ref="DK111:DX111"/>
    <mergeCell ref="DY111:EJ111"/>
    <mergeCell ref="EK111:EU111"/>
    <mergeCell ref="EV111:FK111"/>
    <mergeCell ref="FL111:GA111"/>
    <mergeCell ref="B108:F108"/>
    <mergeCell ref="G108:AM108"/>
    <mergeCell ref="AN108:AW108"/>
    <mergeCell ref="AX108:BI108"/>
    <mergeCell ref="BJ108:BW108"/>
    <mergeCell ref="BX108:CI108"/>
    <mergeCell ref="CJ108:CT108"/>
    <mergeCell ref="CU108:DJ108"/>
    <mergeCell ref="DK108:DX108"/>
    <mergeCell ref="DY108:EJ108"/>
    <mergeCell ref="EK108:EU108"/>
    <mergeCell ref="EV108:FK108"/>
    <mergeCell ref="FL108:GA108"/>
    <mergeCell ref="B109:AM109"/>
    <mergeCell ref="AN109:AW109"/>
    <mergeCell ref="AX109:BI109"/>
    <mergeCell ref="BJ109:BW109"/>
    <mergeCell ref="BX109:CI109"/>
    <mergeCell ref="CJ109:CT109"/>
    <mergeCell ref="CU109:DJ109"/>
    <mergeCell ref="DK109:DX109"/>
    <mergeCell ref="DY109:EJ109"/>
    <mergeCell ref="EK109:EU109"/>
    <mergeCell ref="EV109:FK109"/>
    <mergeCell ref="FL109:GA109"/>
    <mergeCell ref="B106:AM106"/>
    <mergeCell ref="AN106:AW106"/>
    <mergeCell ref="AX106:BI106"/>
    <mergeCell ref="BJ106:BW106"/>
    <mergeCell ref="BX106:CI106"/>
    <mergeCell ref="CJ106:CT106"/>
    <mergeCell ref="CU106:DJ106"/>
    <mergeCell ref="DK106:DX106"/>
    <mergeCell ref="DY106:EJ106"/>
    <mergeCell ref="EK106:EU106"/>
    <mergeCell ref="EV106:FK106"/>
    <mergeCell ref="FL106:GA106"/>
    <mergeCell ref="B107:AM107"/>
    <mergeCell ref="AN107:AW107"/>
    <mergeCell ref="AX107:BI107"/>
    <mergeCell ref="BJ107:BW107"/>
    <mergeCell ref="BX107:CI107"/>
    <mergeCell ref="CJ107:CT107"/>
    <mergeCell ref="CU107:DJ107"/>
    <mergeCell ref="DK107:DX107"/>
    <mergeCell ref="DY107:EJ107"/>
    <mergeCell ref="EK107:EU107"/>
    <mergeCell ref="EV107:FK107"/>
    <mergeCell ref="FL107:GA107"/>
    <mergeCell ref="B104:AM104"/>
    <mergeCell ref="AN104:AW104"/>
    <mergeCell ref="AX104:BI104"/>
    <mergeCell ref="BJ104:BW104"/>
    <mergeCell ref="BX104:CI104"/>
    <mergeCell ref="CJ104:CT104"/>
    <mergeCell ref="CU104:DJ104"/>
    <mergeCell ref="DK104:DX104"/>
    <mergeCell ref="DY104:EJ104"/>
    <mergeCell ref="EK104:EU104"/>
    <mergeCell ref="EV104:FK104"/>
    <mergeCell ref="FL104:GA104"/>
    <mergeCell ref="B105:AM105"/>
    <mergeCell ref="AN105:AW105"/>
    <mergeCell ref="AX105:BI105"/>
    <mergeCell ref="BJ105:BW105"/>
    <mergeCell ref="BX105:CI105"/>
    <mergeCell ref="CJ105:CT105"/>
    <mergeCell ref="CU105:DJ105"/>
    <mergeCell ref="DK105:DX105"/>
    <mergeCell ref="DY105:EJ105"/>
    <mergeCell ref="EK105:EU105"/>
    <mergeCell ref="EV105:FK105"/>
    <mergeCell ref="FL105:GA105"/>
    <mergeCell ref="B102:AM102"/>
    <mergeCell ref="AN102:AW102"/>
    <mergeCell ref="AX102:BI102"/>
    <mergeCell ref="BJ102:BW102"/>
    <mergeCell ref="BX102:CI102"/>
    <mergeCell ref="CJ102:CT102"/>
    <mergeCell ref="CU102:DJ102"/>
    <mergeCell ref="DK102:DX102"/>
    <mergeCell ref="DY102:EJ102"/>
    <mergeCell ref="EK102:EU102"/>
    <mergeCell ref="EV102:FK102"/>
    <mergeCell ref="FL102:GA102"/>
    <mergeCell ref="B103:AM103"/>
    <mergeCell ref="AN103:AW103"/>
    <mergeCell ref="AX103:BI103"/>
    <mergeCell ref="BJ103:BW103"/>
    <mergeCell ref="BX103:CI103"/>
    <mergeCell ref="CJ103:CT103"/>
    <mergeCell ref="CU103:DJ103"/>
    <mergeCell ref="DK103:DX103"/>
    <mergeCell ref="DY103:EJ103"/>
    <mergeCell ref="EK103:EU103"/>
    <mergeCell ref="EV103:FK103"/>
    <mergeCell ref="FL103:GA103"/>
    <mergeCell ref="B100:AM100"/>
    <mergeCell ref="AN100:AW100"/>
    <mergeCell ref="AX100:BI100"/>
    <mergeCell ref="BJ100:BW100"/>
    <mergeCell ref="BX100:CI100"/>
    <mergeCell ref="CJ100:CT100"/>
    <mergeCell ref="CU100:DJ100"/>
    <mergeCell ref="DK100:DX100"/>
    <mergeCell ref="DY100:EJ100"/>
    <mergeCell ref="EK100:EU100"/>
    <mergeCell ref="EV100:FK100"/>
    <mergeCell ref="FL100:GA100"/>
    <mergeCell ref="B101:AM101"/>
    <mergeCell ref="AN101:AW101"/>
    <mergeCell ref="AX101:BI101"/>
    <mergeCell ref="BJ101:BW101"/>
    <mergeCell ref="BX101:CI101"/>
    <mergeCell ref="CJ101:CT101"/>
    <mergeCell ref="CU101:DJ101"/>
    <mergeCell ref="DK101:DX101"/>
    <mergeCell ref="DY101:EJ101"/>
    <mergeCell ref="EK101:EU101"/>
    <mergeCell ref="EV101:FK101"/>
    <mergeCell ref="FL101:GA101"/>
    <mergeCell ref="B98:AM98"/>
    <mergeCell ref="AN98:AW98"/>
    <mergeCell ref="AX98:BI98"/>
    <mergeCell ref="BJ98:BW98"/>
    <mergeCell ref="BX98:CI98"/>
    <mergeCell ref="CJ98:CT98"/>
    <mergeCell ref="CU98:DJ98"/>
    <mergeCell ref="DK98:DX98"/>
    <mergeCell ref="DY98:EJ98"/>
    <mergeCell ref="EK98:EU98"/>
    <mergeCell ref="EV98:FK98"/>
    <mergeCell ref="FL98:GA98"/>
    <mergeCell ref="B99:AM99"/>
    <mergeCell ref="AN99:AW99"/>
    <mergeCell ref="AX99:BI99"/>
    <mergeCell ref="BJ99:BW99"/>
    <mergeCell ref="BX99:CI99"/>
    <mergeCell ref="CJ99:CT99"/>
    <mergeCell ref="CU99:DJ99"/>
    <mergeCell ref="DK99:DX99"/>
    <mergeCell ref="DY99:EJ99"/>
    <mergeCell ref="EK99:EU99"/>
    <mergeCell ref="EV99:FK99"/>
    <mergeCell ref="FL99:GA99"/>
    <mergeCell ref="B97:AM97"/>
    <mergeCell ref="AN97:AW97"/>
    <mergeCell ref="AX97:BI97"/>
    <mergeCell ref="BJ97:BW97"/>
    <mergeCell ref="BX97:CI97"/>
    <mergeCell ref="CJ97:CT97"/>
    <mergeCell ref="CU97:DJ97"/>
    <mergeCell ref="DK97:DX97"/>
    <mergeCell ref="DY97:EJ97"/>
    <mergeCell ref="EK97:EU97"/>
    <mergeCell ref="EV97:FK97"/>
    <mergeCell ref="FL97:GA97"/>
    <mergeCell ref="B95:F95"/>
    <mergeCell ref="G95:AM95"/>
    <mergeCell ref="AN95:AW95"/>
    <mergeCell ref="AX95:BI95"/>
    <mergeCell ref="BJ95:BW95"/>
    <mergeCell ref="BX95:CI95"/>
    <mergeCell ref="B96:AM96"/>
    <mergeCell ref="AN96:AW96"/>
    <mergeCell ref="AX96:BI96"/>
    <mergeCell ref="BJ96:BW96"/>
    <mergeCell ref="BX96:CI96"/>
    <mergeCell ref="CJ96:CT96"/>
    <mergeCell ref="CU96:DJ96"/>
    <mergeCell ref="DK96:DX96"/>
    <mergeCell ref="DY96:EJ96"/>
    <mergeCell ref="EK96:EU96"/>
    <mergeCell ref="EV96:FK96"/>
    <mergeCell ref="EV95:FK95"/>
    <mergeCell ref="CU94:DJ94"/>
    <mergeCell ref="DK94:DX94"/>
    <mergeCell ref="DY94:EJ94"/>
    <mergeCell ref="CU93:DJ93"/>
    <mergeCell ref="DK93:DX93"/>
    <mergeCell ref="DY93:EJ93"/>
    <mergeCell ref="CJ92:CT92"/>
    <mergeCell ref="CU92:DJ92"/>
    <mergeCell ref="DK92:DX92"/>
    <mergeCell ref="DY92:EJ92"/>
    <mergeCell ref="EK93:EU93"/>
    <mergeCell ref="EV93:FK93"/>
    <mergeCell ref="CJ95:CT95"/>
    <mergeCell ref="FL93:GA93"/>
    <mergeCell ref="FL92:GA92"/>
    <mergeCell ref="FL96:GA96"/>
    <mergeCell ref="CU95:DJ95"/>
    <mergeCell ref="DK95:DX95"/>
    <mergeCell ref="DY95:EJ95"/>
    <mergeCell ref="EK95:EU95"/>
    <mergeCell ref="B93:AM93"/>
    <mergeCell ref="AN93:AW93"/>
    <mergeCell ref="AX93:BI93"/>
    <mergeCell ref="BJ93:BW93"/>
    <mergeCell ref="BX93:CI93"/>
    <mergeCell ref="CJ93:CT93"/>
    <mergeCell ref="B94:AM94"/>
    <mergeCell ref="AN94:AW94"/>
    <mergeCell ref="AX94:BI94"/>
    <mergeCell ref="BJ94:BW94"/>
    <mergeCell ref="BX94:CI94"/>
    <mergeCell ref="CJ94:CT94"/>
    <mergeCell ref="FL95:GA95"/>
    <mergeCell ref="EK94:EU94"/>
    <mergeCell ref="EV94:FK94"/>
    <mergeCell ref="FL94:GA94"/>
    <mergeCell ref="B91:AM91"/>
    <mergeCell ref="AN91:AW91"/>
    <mergeCell ref="AX91:BI91"/>
    <mergeCell ref="BJ91:BW91"/>
    <mergeCell ref="BX91:CI91"/>
    <mergeCell ref="CJ91:CT91"/>
    <mergeCell ref="CU91:DJ91"/>
    <mergeCell ref="DK91:DX91"/>
    <mergeCell ref="DY91:EJ91"/>
    <mergeCell ref="EK91:EU91"/>
    <mergeCell ref="EV91:FK91"/>
    <mergeCell ref="FL91:GA91"/>
    <mergeCell ref="B92:AM92"/>
    <mergeCell ref="AN92:AW92"/>
    <mergeCell ref="AX92:BI92"/>
    <mergeCell ref="BJ92:BW92"/>
    <mergeCell ref="BX92:CI92"/>
    <mergeCell ref="EK92:EU92"/>
    <mergeCell ref="EV92:FK92"/>
    <mergeCell ref="EK88:EU88"/>
    <mergeCell ref="EV88:FK88"/>
    <mergeCell ref="FL88:GA88"/>
    <mergeCell ref="B89:AM89"/>
    <mergeCell ref="AN89:AW89"/>
    <mergeCell ref="AX89:BI89"/>
    <mergeCell ref="BJ89:BW89"/>
    <mergeCell ref="BX89:CI89"/>
    <mergeCell ref="CU90:DJ90"/>
    <mergeCell ref="DK90:DX90"/>
    <mergeCell ref="DY90:EJ90"/>
    <mergeCell ref="CJ89:CT89"/>
    <mergeCell ref="CU89:DJ89"/>
    <mergeCell ref="DK89:DX89"/>
    <mergeCell ref="DY89:EJ89"/>
    <mergeCell ref="B90:AM90"/>
    <mergeCell ref="AN90:AW90"/>
    <mergeCell ref="AX90:BI90"/>
    <mergeCell ref="BJ90:BW90"/>
    <mergeCell ref="BX90:CI90"/>
    <mergeCell ref="CJ90:CT90"/>
    <mergeCell ref="BJ88:BW88"/>
    <mergeCell ref="BX88:CI88"/>
    <mergeCell ref="CJ88:CT88"/>
    <mergeCell ref="CU88:DJ88"/>
    <mergeCell ref="EK90:EU90"/>
    <mergeCell ref="EV90:FK90"/>
    <mergeCell ref="FL90:GA90"/>
    <mergeCell ref="B86:AM86"/>
    <mergeCell ref="AN86:AW86"/>
    <mergeCell ref="AX86:BI86"/>
    <mergeCell ref="BJ86:BW86"/>
    <mergeCell ref="BX86:CI86"/>
    <mergeCell ref="FL89:GA89"/>
    <mergeCell ref="EK89:EU89"/>
    <mergeCell ref="EV89:FK89"/>
    <mergeCell ref="DK88:DX88"/>
    <mergeCell ref="DY88:EJ88"/>
    <mergeCell ref="CJ86:CT86"/>
    <mergeCell ref="CU86:DJ86"/>
    <mergeCell ref="DK86:DX86"/>
    <mergeCell ref="DY86:EJ86"/>
    <mergeCell ref="EK86:EU86"/>
    <mergeCell ref="EV86:FK86"/>
    <mergeCell ref="FL86:GA86"/>
    <mergeCell ref="B87:AM87"/>
    <mergeCell ref="AN87:AW87"/>
    <mergeCell ref="AX87:BI87"/>
    <mergeCell ref="BJ87:BW87"/>
    <mergeCell ref="BX87:CI87"/>
    <mergeCell ref="CJ87:CT87"/>
    <mergeCell ref="CU87:DJ87"/>
    <mergeCell ref="DK87:DX87"/>
    <mergeCell ref="DY87:EJ87"/>
    <mergeCell ref="EK87:EU87"/>
    <mergeCell ref="EV87:FK87"/>
    <mergeCell ref="FL87:GA87"/>
    <mergeCell ref="B88:AM88"/>
    <mergeCell ref="AN88:AW88"/>
    <mergeCell ref="AX88:BI88"/>
    <mergeCell ref="FL80:GA80"/>
    <mergeCell ref="B81:AM81"/>
    <mergeCell ref="AN81:AW81"/>
    <mergeCell ref="AX81:BI81"/>
    <mergeCell ref="BJ81:BW81"/>
    <mergeCell ref="B83:AM83"/>
    <mergeCell ref="AN83:AW83"/>
    <mergeCell ref="AX83:BI83"/>
    <mergeCell ref="BJ83:BW83"/>
    <mergeCell ref="BX83:CI83"/>
    <mergeCell ref="CJ83:CT83"/>
    <mergeCell ref="CU83:DJ83"/>
    <mergeCell ref="DK83:DX83"/>
    <mergeCell ref="DY83:EJ83"/>
    <mergeCell ref="EK83:EU83"/>
    <mergeCell ref="EV83:FK83"/>
    <mergeCell ref="FL83:GA83"/>
    <mergeCell ref="DK82:DX82"/>
    <mergeCell ref="DY82:EJ82"/>
    <mergeCell ref="EK82:EU82"/>
    <mergeCell ref="EV82:FK82"/>
    <mergeCell ref="FL82:GA82"/>
    <mergeCell ref="B82:AM82"/>
    <mergeCell ref="AN82:AW82"/>
    <mergeCell ref="AX82:BI82"/>
    <mergeCell ref="BJ82:BW82"/>
    <mergeCell ref="BX82:CI82"/>
    <mergeCell ref="CJ82:CT82"/>
    <mergeCell ref="CU82:DJ82"/>
    <mergeCell ref="EK81:EU81"/>
    <mergeCell ref="EV81:FK81"/>
    <mergeCell ref="FL81:GA81"/>
    <mergeCell ref="B84:AM84"/>
    <mergeCell ref="AN84:AW84"/>
    <mergeCell ref="AX84:BI84"/>
    <mergeCell ref="BJ84:BW84"/>
    <mergeCell ref="BX84:CI84"/>
    <mergeCell ref="EK85:EU85"/>
    <mergeCell ref="EV85:FK85"/>
    <mergeCell ref="FL85:GA85"/>
    <mergeCell ref="FL84:GA84"/>
    <mergeCell ref="CJ84:CT84"/>
    <mergeCell ref="CU84:DJ84"/>
    <mergeCell ref="DK84:DX84"/>
    <mergeCell ref="DY84:EJ84"/>
    <mergeCell ref="EK84:EU84"/>
    <mergeCell ref="EV84:FK84"/>
    <mergeCell ref="B79:AM79"/>
    <mergeCell ref="AN79:AW79"/>
    <mergeCell ref="AX79:BI79"/>
    <mergeCell ref="BJ79:BW79"/>
    <mergeCell ref="BX79:CI79"/>
    <mergeCell ref="CJ79:CT79"/>
    <mergeCell ref="CU79:DJ79"/>
    <mergeCell ref="DK79:DX79"/>
    <mergeCell ref="DY79:EJ79"/>
    <mergeCell ref="EK79:EU79"/>
    <mergeCell ref="EV79:FK79"/>
    <mergeCell ref="FL79:GA79"/>
    <mergeCell ref="BX81:CI81"/>
    <mergeCell ref="CJ81:CT81"/>
    <mergeCell ref="CU81:DJ81"/>
    <mergeCell ref="DK81:DX81"/>
    <mergeCell ref="DY81:EJ81"/>
    <mergeCell ref="B80:F80"/>
    <mergeCell ref="G80:AM80"/>
    <mergeCell ref="AN80:AW80"/>
    <mergeCell ref="AX80:BI80"/>
    <mergeCell ref="BJ80:BW80"/>
    <mergeCell ref="BX80:CI80"/>
    <mergeCell ref="CJ80:CT80"/>
    <mergeCell ref="CU80:DJ80"/>
    <mergeCell ref="DK80:DX80"/>
    <mergeCell ref="DY80:EJ80"/>
    <mergeCell ref="EK80:EU80"/>
    <mergeCell ref="EV80:FK80"/>
    <mergeCell ref="B77:AM77"/>
    <mergeCell ref="AN77:AW77"/>
    <mergeCell ref="AX77:BI77"/>
    <mergeCell ref="BJ77:BW77"/>
    <mergeCell ref="BX77:CI77"/>
    <mergeCell ref="CJ77:CT77"/>
    <mergeCell ref="CU77:DJ77"/>
    <mergeCell ref="DK77:DX77"/>
    <mergeCell ref="DY77:EJ77"/>
    <mergeCell ref="EK77:EU77"/>
    <mergeCell ref="EV77:FK77"/>
    <mergeCell ref="FL77:GA77"/>
    <mergeCell ref="B78:AM78"/>
    <mergeCell ref="AN78:AW78"/>
    <mergeCell ref="AX78:BI78"/>
    <mergeCell ref="BJ78:BW78"/>
    <mergeCell ref="BX78:CI78"/>
    <mergeCell ref="CJ78:CT78"/>
    <mergeCell ref="CU78:DJ78"/>
    <mergeCell ref="DK78:DX78"/>
    <mergeCell ref="DY78:EJ78"/>
    <mergeCell ref="EK78:EU78"/>
    <mergeCell ref="EV78:FK78"/>
    <mergeCell ref="FL78:GA78"/>
    <mergeCell ref="B75:AM75"/>
    <mergeCell ref="AN75:AW75"/>
    <mergeCell ref="AX75:BI75"/>
    <mergeCell ref="BJ75:BW75"/>
    <mergeCell ref="BX75:CI75"/>
    <mergeCell ref="CJ75:CT75"/>
    <mergeCell ref="CU75:DJ75"/>
    <mergeCell ref="DK75:DX75"/>
    <mergeCell ref="DY75:EJ75"/>
    <mergeCell ref="EK75:EU75"/>
    <mergeCell ref="EV75:FK75"/>
    <mergeCell ref="FL75:GA75"/>
    <mergeCell ref="B76:F76"/>
    <mergeCell ref="G76:AM76"/>
    <mergeCell ref="AN76:AW76"/>
    <mergeCell ref="AX76:BI76"/>
    <mergeCell ref="BJ76:BW76"/>
    <mergeCell ref="BX76:CI76"/>
    <mergeCell ref="CJ76:CT76"/>
    <mergeCell ref="CU76:DJ76"/>
    <mergeCell ref="DK76:DX76"/>
    <mergeCell ref="DY76:EJ76"/>
    <mergeCell ref="EK76:EU76"/>
    <mergeCell ref="EV76:FK76"/>
    <mergeCell ref="FL76:GA76"/>
    <mergeCell ref="B73:AM73"/>
    <mergeCell ref="AN73:AW73"/>
    <mergeCell ref="AX73:BI73"/>
    <mergeCell ref="BJ73:BW73"/>
    <mergeCell ref="BX73:CI73"/>
    <mergeCell ref="CJ73:CT73"/>
    <mergeCell ref="CU73:DJ73"/>
    <mergeCell ref="DK73:DX73"/>
    <mergeCell ref="DY73:EJ73"/>
    <mergeCell ref="EK73:EU73"/>
    <mergeCell ref="EV73:FK73"/>
    <mergeCell ref="FL73:GA73"/>
    <mergeCell ref="B74:AM74"/>
    <mergeCell ref="AN74:AW74"/>
    <mergeCell ref="AX74:BI74"/>
    <mergeCell ref="BJ74:BW74"/>
    <mergeCell ref="BX74:CI74"/>
    <mergeCell ref="CJ74:CT74"/>
    <mergeCell ref="CU74:DJ74"/>
    <mergeCell ref="DK74:DX74"/>
    <mergeCell ref="DY74:EJ74"/>
    <mergeCell ref="EK74:EU74"/>
    <mergeCell ref="EV74:FK74"/>
    <mergeCell ref="FL74:GA74"/>
    <mergeCell ref="B68:AM68"/>
    <mergeCell ref="AN68:AW68"/>
    <mergeCell ref="AX68:BI68"/>
    <mergeCell ref="BJ68:BW68"/>
    <mergeCell ref="BX68:CI68"/>
    <mergeCell ref="CJ68:CT68"/>
    <mergeCell ref="CU68:DJ68"/>
    <mergeCell ref="DK68:DX68"/>
    <mergeCell ref="DY68:EJ68"/>
    <mergeCell ref="EK68:EU68"/>
    <mergeCell ref="EV68:FK68"/>
    <mergeCell ref="FL68:GA68"/>
    <mergeCell ref="B69:GA69"/>
    <mergeCell ref="B70:GA70"/>
    <mergeCell ref="B71:GA71"/>
    <mergeCell ref="B72:F72"/>
    <mergeCell ref="G72:AM72"/>
    <mergeCell ref="AN72:AW72"/>
    <mergeCell ref="AX72:BI72"/>
    <mergeCell ref="BJ72:BW72"/>
    <mergeCell ref="BX72:CI72"/>
    <mergeCell ref="CJ72:CT72"/>
    <mergeCell ref="CU72:DJ72"/>
    <mergeCell ref="DK72:DX72"/>
    <mergeCell ref="DY72:EJ72"/>
    <mergeCell ref="EK72:EU72"/>
    <mergeCell ref="EV72:FK72"/>
    <mergeCell ref="FL72:GA72"/>
    <mergeCell ref="B66:AM66"/>
    <mergeCell ref="AN66:AW66"/>
    <mergeCell ref="AX66:BI66"/>
    <mergeCell ref="BJ66:BW66"/>
    <mergeCell ref="BX66:CI66"/>
    <mergeCell ref="CJ66:CT66"/>
    <mergeCell ref="CU66:DJ66"/>
    <mergeCell ref="DK66:DX66"/>
    <mergeCell ref="DY66:EJ66"/>
    <mergeCell ref="EK66:EU66"/>
    <mergeCell ref="EV66:FK66"/>
    <mergeCell ref="FL66:GA66"/>
    <mergeCell ref="B67:AM67"/>
    <mergeCell ref="AN67:AW67"/>
    <mergeCell ref="AX67:BI67"/>
    <mergeCell ref="BJ67:BW67"/>
    <mergeCell ref="BX67:CI67"/>
    <mergeCell ref="CJ67:CT67"/>
    <mergeCell ref="CU67:DJ67"/>
    <mergeCell ref="DK67:DX67"/>
    <mergeCell ref="DY67:EJ67"/>
    <mergeCell ref="EK67:EU67"/>
    <mergeCell ref="EV67:FK67"/>
    <mergeCell ref="FL67:GA67"/>
    <mergeCell ref="B64:AM64"/>
    <mergeCell ref="AN64:AW64"/>
    <mergeCell ref="AX64:BI64"/>
    <mergeCell ref="BJ64:BW64"/>
    <mergeCell ref="BX64:CI64"/>
    <mergeCell ref="CJ64:CT64"/>
    <mergeCell ref="CU64:DJ64"/>
    <mergeCell ref="DK64:DX64"/>
    <mergeCell ref="DY64:EJ64"/>
    <mergeCell ref="EK64:EU64"/>
    <mergeCell ref="EV64:FK64"/>
    <mergeCell ref="FL64:GA64"/>
    <mergeCell ref="B65:F65"/>
    <mergeCell ref="G65:AM65"/>
    <mergeCell ref="AN65:AW65"/>
    <mergeCell ref="AX65:BI65"/>
    <mergeCell ref="BJ65:BW65"/>
    <mergeCell ref="BX65:CI65"/>
    <mergeCell ref="CJ65:CT65"/>
    <mergeCell ref="CU65:DJ65"/>
    <mergeCell ref="DK65:DX65"/>
    <mergeCell ref="DY65:EJ65"/>
    <mergeCell ref="EK65:EU65"/>
    <mergeCell ref="EV65:FK65"/>
    <mergeCell ref="FL65:GA65"/>
    <mergeCell ref="B62:AM62"/>
    <mergeCell ref="AN62:AW62"/>
    <mergeCell ref="AX62:BI62"/>
    <mergeCell ref="BJ62:BW62"/>
    <mergeCell ref="BX62:CI62"/>
    <mergeCell ref="CJ62:CT62"/>
    <mergeCell ref="CU62:DJ62"/>
    <mergeCell ref="DK62:DX62"/>
    <mergeCell ref="DY62:EJ62"/>
    <mergeCell ref="EK62:EU62"/>
    <mergeCell ref="EV62:FK62"/>
    <mergeCell ref="FL62:GA62"/>
    <mergeCell ref="B63:AM63"/>
    <mergeCell ref="AN63:AW63"/>
    <mergeCell ref="AX63:BI63"/>
    <mergeCell ref="BJ63:BW63"/>
    <mergeCell ref="BX63:CI63"/>
    <mergeCell ref="CJ63:CT63"/>
    <mergeCell ref="CU63:DJ63"/>
    <mergeCell ref="DK63:DX63"/>
    <mergeCell ref="DY63:EJ63"/>
    <mergeCell ref="EK63:EU63"/>
    <mergeCell ref="EV63:FK63"/>
    <mergeCell ref="FL63:GA63"/>
    <mergeCell ref="B60:AM60"/>
    <mergeCell ref="AN60:AW60"/>
    <mergeCell ref="AX60:BI60"/>
    <mergeCell ref="BJ60:BW60"/>
    <mergeCell ref="BX60:CI60"/>
    <mergeCell ref="CJ60:CT60"/>
    <mergeCell ref="CU60:DJ60"/>
    <mergeCell ref="DK60:DX60"/>
    <mergeCell ref="DY60:EJ60"/>
    <mergeCell ref="EK60:EU60"/>
    <mergeCell ref="EV60:FK60"/>
    <mergeCell ref="FL60:GA60"/>
    <mergeCell ref="B61:F61"/>
    <mergeCell ref="G61:AM61"/>
    <mergeCell ref="AN61:AW61"/>
    <mergeCell ref="AX61:BI61"/>
    <mergeCell ref="BJ61:BW61"/>
    <mergeCell ref="BX61:CI61"/>
    <mergeCell ref="CJ61:CT61"/>
    <mergeCell ref="CU61:DJ61"/>
    <mergeCell ref="DK61:DX61"/>
    <mergeCell ref="DY61:EJ61"/>
    <mergeCell ref="EK61:EU61"/>
    <mergeCell ref="EV61:FK61"/>
    <mergeCell ref="FL61:GA61"/>
    <mergeCell ref="B58:AM58"/>
    <mergeCell ref="AN58:AW58"/>
    <mergeCell ref="AX58:BI58"/>
    <mergeCell ref="BJ58:BW58"/>
    <mergeCell ref="BX58:CI58"/>
    <mergeCell ref="CJ58:CT58"/>
    <mergeCell ref="CU58:DJ58"/>
    <mergeCell ref="DK58:DX58"/>
    <mergeCell ref="DY58:EJ58"/>
    <mergeCell ref="EK58:EU58"/>
    <mergeCell ref="EV58:FK58"/>
    <mergeCell ref="FL58:GA58"/>
    <mergeCell ref="B59:AM59"/>
    <mergeCell ref="AN59:AW59"/>
    <mergeCell ref="AX59:BI59"/>
    <mergeCell ref="BJ59:BW59"/>
    <mergeCell ref="BX59:CI59"/>
    <mergeCell ref="CJ59:CT59"/>
    <mergeCell ref="CU59:DJ59"/>
    <mergeCell ref="DK59:DX59"/>
    <mergeCell ref="DY59:EJ59"/>
    <mergeCell ref="EK59:EU59"/>
    <mergeCell ref="EV59:FK59"/>
    <mergeCell ref="FL59:GA59"/>
    <mergeCell ref="B56:AM56"/>
    <mergeCell ref="AN56:AW56"/>
    <mergeCell ref="AX56:BI56"/>
    <mergeCell ref="BJ56:BW56"/>
    <mergeCell ref="BX56:CI56"/>
    <mergeCell ref="CJ56:CT56"/>
    <mergeCell ref="CU56:DJ56"/>
    <mergeCell ref="DK56:DX56"/>
    <mergeCell ref="DY56:EJ56"/>
    <mergeCell ref="EK56:EU56"/>
    <mergeCell ref="EV56:FK56"/>
    <mergeCell ref="FL56:GA56"/>
    <mergeCell ref="B57:F57"/>
    <mergeCell ref="G57:AM57"/>
    <mergeCell ref="AN57:AW57"/>
    <mergeCell ref="AX57:BI57"/>
    <mergeCell ref="BJ57:BW57"/>
    <mergeCell ref="BX57:CI57"/>
    <mergeCell ref="CJ57:CT57"/>
    <mergeCell ref="CU57:DJ57"/>
    <mergeCell ref="DK57:DX57"/>
    <mergeCell ref="DY57:EJ57"/>
    <mergeCell ref="EK57:EU57"/>
    <mergeCell ref="EV57:FK57"/>
    <mergeCell ref="FL57:GA57"/>
    <mergeCell ref="B54:AM54"/>
    <mergeCell ref="AN54:AW54"/>
    <mergeCell ref="AX54:BI54"/>
    <mergeCell ref="BJ54:BW54"/>
    <mergeCell ref="BX54:CI54"/>
    <mergeCell ref="CJ54:CT54"/>
    <mergeCell ref="CU54:DJ54"/>
    <mergeCell ref="DK54:DX54"/>
    <mergeCell ref="DY54:EJ54"/>
    <mergeCell ref="EK54:EU54"/>
    <mergeCell ref="EV54:FK54"/>
    <mergeCell ref="FL54:GA54"/>
    <mergeCell ref="B55:AM55"/>
    <mergeCell ref="AN55:AW55"/>
    <mergeCell ref="AX55:BI55"/>
    <mergeCell ref="BJ55:BW55"/>
    <mergeCell ref="BX55:CI55"/>
    <mergeCell ref="CJ55:CT55"/>
    <mergeCell ref="CU55:DJ55"/>
    <mergeCell ref="DK55:DX55"/>
    <mergeCell ref="DY55:EJ55"/>
    <mergeCell ref="EK55:EU55"/>
    <mergeCell ref="EV55:FK55"/>
    <mergeCell ref="FL55:GA55"/>
    <mergeCell ref="B52:AM52"/>
    <mergeCell ref="AN52:AW52"/>
    <mergeCell ref="AX52:BI52"/>
    <mergeCell ref="BJ52:BW52"/>
    <mergeCell ref="BX52:CI52"/>
    <mergeCell ref="CJ52:CT52"/>
    <mergeCell ref="CU52:DJ52"/>
    <mergeCell ref="DK52:DX52"/>
    <mergeCell ref="DY52:EJ52"/>
    <mergeCell ref="EK52:EU52"/>
    <mergeCell ref="EV52:FK52"/>
    <mergeCell ref="FL52:GA52"/>
    <mergeCell ref="B53:F53"/>
    <mergeCell ref="G53:AM53"/>
    <mergeCell ref="AN53:AW53"/>
    <mergeCell ref="AX53:BI53"/>
    <mergeCell ref="BJ53:BW53"/>
    <mergeCell ref="BX53:CI53"/>
    <mergeCell ref="CJ53:CT53"/>
    <mergeCell ref="CU53:DJ53"/>
    <mergeCell ref="DK53:DX53"/>
    <mergeCell ref="DY53:EJ53"/>
    <mergeCell ref="EK53:EU53"/>
    <mergeCell ref="EV53:FK53"/>
    <mergeCell ref="FL53:GA53"/>
    <mergeCell ref="B50:AM50"/>
    <mergeCell ref="AN50:AW50"/>
    <mergeCell ref="AX50:BI50"/>
    <mergeCell ref="BJ50:BW50"/>
    <mergeCell ref="BX50:CI50"/>
    <mergeCell ref="CJ50:CT50"/>
    <mergeCell ref="CU50:DJ50"/>
    <mergeCell ref="DK50:DX50"/>
    <mergeCell ref="DY50:EJ50"/>
    <mergeCell ref="EK50:EU50"/>
    <mergeCell ref="EV50:FK50"/>
    <mergeCell ref="FL50:GA50"/>
    <mergeCell ref="B51:AM51"/>
    <mergeCell ref="AN51:AW51"/>
    <mergeCell ref="AX51:BI51"/>
    <mergeCell ref="BJ51:BW51"/>
    <mergeCell ref="BX51:CI51"/>
    <mergeCell ref="CJ51:CT51"/>
    <mergeCell ref="CU51:DJ51"/>
    <mergeCell ref="DK51:DX51"/>
    <mergeCell ref="DY51:EJ51"/>
    <mergeCell ref="EK51:EU51"/>
    <mergeCell ref="EV51:FK51"/>
    <mergeCell ref="FL51:GA51"/>
    <mergeCell ref="B48:AM48"/>
    <mergeCell ref="AN48:AW48"/>
    <mergeCell ref="AX48:BI48"/>
    <mergeCell ref="BJ48:BW48"/>
    <mergeCell ref="BX48:CI48"/>
    <mergeCell ref="CJ48:CT48"/>
    <mergeCell ref="CU48:DJ48"/>
    <mergeCell ref="DK48:DX48"/>
    <mergeCell ref="DY48:EJ48"/>
    <mergeCell ref="EK48:EU48"/>
    <mergeCell ref="EV48:FK48"/>
    <mergeCell ref="FL48:GA48"/>
    <mergeCell ref="B49:F49"/>
    <mergeCell ref="G49:AM49"/>
    <mergeCell ref="AN49:AW49"/>
    <mergeCell ref="AX49:BI49"/>
    <mergeCell ref="BJ49:BW49"/>
    <mergeCell ref="BX49:CI49"/>
    <mergeCell ref="CJ49:CT49"/>
    <mergeCell ref="CU49:DJ49"/>
    <mergeCell ref="DK49:DX49"/>
    <mergeCell ref="DY49:EJ49"/>
    <mergeCell ref="EK49:EU49"/>
    <mergeCell ref="EV49:FK49"/>
    <mergeCell ref="FL49:GA49"/>
    <mergeCell ref="B46:AM46"/>
    <mergeCell ref="AN46:AW46"/>
    <mergeCell ref="AX46:BI46"/>
    <mergeCell ref="BJ46:BW46"/>
    <mergeCell ref="BX46:CI46"/>
    <mergeCell ref="CJ46:CT46"/>
    <mergeCell ref="CU46:DJ46"/>
    <mergeCell ref="DK46:DX46"/>
    <mergeCell ref="DY46:EJ46"/>
    <mergeCell ref="EK46:EU46"/>
    <mergeCell ref="EV46:FK46"/>
    <mergeCell ref="FL46:GA46"/>
    <mergeCell ref="B47:AM47"/>
    <mergeCell ref="AN47:AW47"/>
    <mergeCell ref="AX47:BI47"/>
    <mergeCell ref="BJ47:BW47"/>
    <mergeCell ref="BX47:CI47"/>
    <mergeCell ref="CJ47:CT47"/>
    <mergeCell ref="CU47:DJ47"/>
    <mergeCell ref="DK47:DX47"/>
    <mergeCell ref="DY47:EJ47"/>
    <mergeCell ref="EK47:EU47"/>
    <mergeCell ref="EV47:FK47"/>
    <mergeCell ref="FL47:GA47"/>
    <mergeCell ref="B44:AM44"/>
    <mergeCell ref="AN44:AW44"/>
    <mergeCell ref="AX44:BI44"/>
    <mergeCell ref="BJ44:BW44"/>
    <mergeCell ref="BX44:CI44"/>
    <mergeCell ref="CJ44:CT44"/>
    <mergeCell ref="CU44:DJ44"/>
    <mergeCell ref="DK44:DX44"/>
    <mergeCell ref="DY44:EJ44"/>
    <mergeCell ref="EK44:EU44"/>
    <mergeCell ref="EV44:FK44"/>
    <mergeCell ref="FL44:GA44"/>
    <mergeCell ref="B45:F45"/>
    <mergeCell ref="G45:AM45"/>
    <mergeCell ref="AN45:AW45"/>
    <mergeCell ref="AX45:BI45"/>
    <mergeCell ref="BJ45:BW45"/>
    <mergeCell ref="BX45:CI45"/>
    <mergeCell ref="CJ45:CT45"/>
    <mergeCell ref="CU45:DJ45"/>
    <mergeCell ref="DK45:DX45"/>
    <mergeCell ref="DY45:EJ45"/>
    <mergeCell ref="EK45:EU45"/>
    <mergeCell ref="EV45:FK45"/>
    <mergeCell ref="FL45:GA45"/>
    <mergeCell ref="B42:AM42"/>
    <mergeCell ref="AN42:AW42"/>
    <mergeCell ref="AX42:BI42"/>
    <mergeCell ref="BJ42:BW42"/>
    <mergeCell ref="BX42:CI42"/>
    <mergeCell ref="CJ42:CT42"/>
    <mergeCell ref="CU42:DJ42"/>
    <mergeCell ref="DK42:DX42"/>
    <mergeCell ref="DY42:EJ42"/>
    <mergeCell ref="EK42:EU42"/>
    <mergeCell ref="EV42:FK42"/>
    <mergeCell ref="FL42:GA42"/>
    <mergeCell ref="B43:AM43"/>
    <mergeCell ref="AN43:AW43"/>
    <mergeCell ref="AX43:BI43"/>
    <mergeCell ref="BJ43:BW43"/>
    <mergeCell ref="BX43:CI43"/>
    <mergeCell ref="CJ43:CT43"/>
    <mergeCell ref="CU43:DJ43"/>
    <mergeCell ref="DK43:DX43"/>
    <mergeCell ref="DY43:EJ43"/>
    <mergeCell ref="EK43:EU43"/>
    <mergeCell ref="EV43:FK43"/>
    <mergeCell ref="FL43:GA43"/>
    <mergeCell ref="B40:AM40"/>
    <mergeCell ref="AN40:AW40"/>
    <mergeCell ref="AX40:BI40"/>
    <mergeCell ref="BJ40:BW40"/>
    <mergeCell ref="BX40:CI40"/>
    <mergeCell ref="CJ40:CT40"/>
    <mergeCell ref="CU40:DJ40"/>
    <mergeCell ref="DK40:DX40"/>
    <mergeCell ref="DY40:EJ40"/>
    <mergeCell ref="EK40:EU40"/>
    <mergeCell ref="EV40:FK40"/>
    <mergeCell ref="FL40:GA40"/>
    <mergeCell ref="B41:F41"/>
    <mergeCell ref="G41:AM41"/>
    <mergeCell ref="AN41:AW41"/>
    <mergeCell ref="AX41:BI41"/>
    <mergeCell ref="BJ41:BW41"/>
    <mergeCell ref="BX41:CI41"/>
    <mergeCell ref="CJ41:CT41"/>
    <mergeCell ref="CU41:DJ41"/>
    <mergeCell ref="DK41:DX41"/>
    <mergeCell ref="DY41:EJ41"/>
    <mergeCell ref="EK41:EU41"/>
    <mergeCell ref="EV41:FK41"/>
    <mergeCell ref="FL41:GA41"/>
    <mergeCell ref="B38:AM38"/>
    <mergeCell ref="AN38:AW38"/>
    <mergeCell ref="AX38:BI38"/>
    <mergeCell ref="BJ38:BW38"/>
    <mergeCell ref="BX38:CI38"/>
    <mergeCell ref="CJ38:CT38"/>
    <mergeCell ref="CU38:DJ38"/>
    <mergeCell ref="DK38:DX38"/>
    <mergeCell ref="DY38:EJ38"/>
    <mergeCell ref="EK38:EU38"/>
    <mergeCell ref="EV38:FK38"/>
    <mergeCell ref="FL38:GA38"/>
    <mergeCell ref="B39:AM39"/>
    <mergeCell ref="AN39:AW39"/>
    <mergeCell ref="AX39:BI39"/>
    <mergeCell ref="BJ39:BW39"/>
    <mergeCell ref="BX39:CI39"/>
    <mergeCell ref="CJ39:CT39"/>
    <mergeCell ref="CU39:DJ39"/>
    <mergeCell ref="DK39:DX39"/>
    <mergeCell ref="DY39:EJ39"/>
    <mergeCell ref="EK39:EU39"/>
    <mergeCell ref="EV39:FK39"/>
    <mergeCell ref="FL39:GA39"/>
    <mergeCell ref="B36:AM36"/>
    <mergeCell ref="AN36:AW36"/>
    <mergeCell ref="AX36:BI36"/>
    <mergeCell ref="BJ36:BW36"/>
    <mergeCell ref="BX36:CI36"/>
    <mergeCell ref="CJ36:CT36"/>
    <mergeCell ref="CU36:DJ36"/>
    <mergeCell ref="DK36:DX36"/>
    <mergeCell ref="DY36:EJ36"/>
    <mergeCell ref="EK36:EU36"/>
    <mergeCell ref="EV36:FK36"/>
    <mergeCell ref="FL36:GA36"/>
    <mergeCell ref="B37:F37"/>
    <mergeCell ref="G37:AM37"/>
    <mergeCell ref="AN37:AW37"/>
    <mergeCell ref="AX37:BI37"/>
    <mergeCell ref="BJ37:BW37"/>
    <mergeCell ref="BX37:CI37"/>
    <mergeCell ref="CJ37:CT37"/>
    <mergeCell ref="CU37:DJ37"/>
    <mergeCell ref="DK37:DX37"/>
    <mergeCell ref="DY37:EJ37"/>
    <mergeCell ref="EK37:EU37"/>
    <mergeCell ref="EV37:FK37"/>
    <mergeCell ref="FL37:GA37"/>
    <mergeCell ref="B34:AM34"/>
    <mergeCell ref="AN34:AW34"/>
    <mergeCell ref="AX34:BI34"/>
    <mergeCell ref="BJ34:BW34"/>
    <mergeCell ref="BX34:CI34"/>
    <mergeCell ref="CJ34:CT34"/>
    <mergeCell ref="CU34:DJ34"/>
    <mergeCell ref="DK34:DX34"/>
    <mergeCell ref="DY34:EJ34"/>
    <mergeCell ref="EK34:EU34"/>
    <mergeCell ref="EV34:FK34"/>
    <mergeCell ref="FL34:GA34"/>
    <mergeCell ref="B35:AM35"/>
    <mergeCell ref="AN35:AW35"/>
    <mergeCell ref="AX35:BI35"/>
    <mergeCell ref="BJ35:BW35"/>
    <mergeCell ref="BX35:CI35"/>
    <mergeCell ref="CJ35:CT35"/>
    <mergeCell ref="CU35:DJ35"/>
    <mergeCell ref="DK35:DX35"/>
    <mergeCell ref="DY35:EJ35"/>
    <mergeCell ref="EK35:EU35"/>
    <mergeCell ref="EV35:FK35"/>
    <mergeCell ref="FL35:GA35"/>
    <mergeCell ref="B32:AM32"/>
    <mergeCell ref="AN32:AW32"/>
    <mergeCell ref="AX32:BI32"/>
    <mergeCell ref="BJ32:BW32"/>
    <mergeCell ref="BX32:CI32"/>
    <mergeCell ref="CJ32:CT32"/>
    <mergeCell ref="CU32:DJ32"/>
    <mergeCell ref="DK32:DX32"/>
    <mergeCell ref="DY32:EJ32"/>
    <mergeCell ref="EK32:EU32"/>
    <mergeCell ref="EV32:FK32"/>
    <mergeCell ref="FL32:GA32"/>
    <mergeCell ref="B33:F33"/>
    <mergeCell ref="G33:AM33"/>
    <mergeCell ref="AN33:AW33"/>
    <mergeCell ref="AX33:BI33"/>
    <mergeCell ref="BJ33:BW33"/>
    <mergeCell ref="BX33:CI33"/>
    <mergeCell ref="CJ33:CT33"/>
    <mergeCell ref="CU33:DJ33"/>
    <mergeCell ref="DK33:DX33"/>
    <mergeCell ref="DY33:EJ33"/>
    <mergeCell ref="EK33:EU33"/>
    <mergeCell ref="EV33:FK33"/>
    <mergeCell ref="FL33:GA33"/>
    <mergeCell ref="B30:AM30"/>
    <mergeCell ref="AN30:AW30"/>
    <mergeCell ref="AX30:BI30"/>
    <mergeCell ref="BJ30:BW30"/>
    <mergeCell ref="BX30:CI30"/>
    <mergeCell ref="CJ30:CT30"/>
    <mergeCell ref="CU30:DJ30"/>
    <mergeCell ref="DK30:DX30"/>
    <mergeCell ref="DY30:EJ30"/>
    <mergeCell ref="EK30:EU30"/>
    <mergeCell ref="EV30:FK30"/>
    <mergeCell ref="FL30:GA30"/>
    <mergeCell ref="B31:AM31"/>
    <mergeCell ref="AN31:AW31"/>
    <mergeCell ref="AX31:BI31"/>
    <mergeCell ref="BJ31:BW31"/>
    <mergeCell ref="BX31:CI31"/>
    <mergeCell ref="CJ31:CT31"/>
    <mergeCell ref="CU31:DJ31"/>
    <mergeCell ref="DK31:DX31"/>
    <mergeCell ref="DY31:EJ31"/>
    <mergeCell ref="EK31:EU31"/>
    <mergeCell ref="EV31:FK31"/>
    <mergeCell ref="FL31:GA31"/>
    <mergeCell ref="B28:AM28"/>
    <mergeCell ref="AN28:AW28"/>
    <mergeCell ref="AX28:BI28"/>
    <mergeCell ref="BJ28:BW28"/>
    <mergeCell ref="BX28:CI28"/>
    <mergeCell ref="CJ28:CT28"/>
    <mergeCell ref="CU28:DJ28"/>
    <mergeCell ref="DK28:DX28"/>
    <mergeCell ref="DY28:EJ28"/>
    <mergeCell ref="EK28:EU28"/>
    <mergeCell ref="EV28:FK28"/>
    <mergeCell ref="FL28:GA28"/>
    <mergeCell ref="B29:F29"/>
    <mergeCell ref="G29:AM29"/>
    <mergeCell ref="AN29:AW29"/>
    <mergeCell ref="AX29:BI29"/>
    <mergeCell ref="BJ29:BW29"/>
    <mergeCell ref="BX29:CI29"/>
    <mergeCell ref="CJ29:CT29"/>
    <mergeCell ref="CU29:DJ29"/>
    <mergeCell ref="DK29:DX29"/>
    <mergeCell ref="DY29:EJ29"/>
    <mergeCell ref="EK29:EU29"/>
    <mergeCell ref="EV29:FK29"/>
    <mergeCell ref="FL29:GA29"/>
    <mergeCell ref="B26:AM26"/>
    <mergeCell ref="AN26:AW26"/>
    <mergeCell ref="AX26:BI26"/>
    <mergeCell ref="BJ26:BW26"/>
    <mergeCell ref="BX26:CI26"/>
    <mergeCell ref="CJ26:CT26"/>
    <mergeCell ref="CU26:DJ26"/>
    <mergeCell ref="DK26:DX26"/>
    <mergeCell ref="DY26:EJ26"/>
    <mergeCell ref="EK26:EU26"/>
    <mergeCell ref="EV26:FK26"/>
    <mergeCell ref="FL26:GA26"/>
    <mergeCell ref="B27:AM27"/>
    <mergeCell ref="AN27:AW27"/>
    <mergeCell ref="AX27:BI27"/>
    <mergeCell ref="BJ27:BW27"/>
    <mergeCell ref="BX27:CI27"/>
    <mergeCell ref="CJ27:CT27"/>
    <mergeCell ref="CU27:DJ27"/>
    <mergeCell ref="DK27:DX27"/>
    <mergeCell ref="DY27:EJ27"/>
    <mergeCell ref="EK27:EU27"/>
    <mergeCell ref="EV27:FK27"/>
    <mergeCell ref="FL27:GA27"/>
    <mergeCell ref="B24:AM24"/>
    <mergeCell ref="AN24:AW24"/>
    <mergeCell ref="AX24:BI24"/>
    <mergeCell ref="BJ24:BW24"/>
    <mergeCell ref="BX24:CI24"/>
    <mergeCell ref="CJ24:CT24"/>
    <mergeCell ref="CU24:DJ24"/>
    <mergeCell ref="DK24:DX24"/>
    <mergeCell ref="DY24:EJ24"/>
    <mergeCell ref="EK24:EU24"/>
    <mergeCell ref="EV24:FK24"/>
    <mergeCell ref="FL24:GA24"/>
    <mergeCell ref="B25:F25"/>
    <mergeCell ref="G25:AM25"/>
    <mergeCell ref="AN25:AW25"/>
    <mergeCell ref="AX25:BI25"/>
    <mergeCell ref="BJ25:BW25"/>
    <mergeCell ref="BX25:CI25"/>
    <mergeCell ref="CJ25:CT25"/>
    <mergeCell ref="CU25:DJ25"/>
    <mergeCell ref="DK25:DX25"/>
    <mergeCell ref="DY25:EJ25"/>
    <mergeCell ref="EK25:EU25"/>
    <mergeCell ref="EV25:FK25"/>
    <mergeCell ref="FL25:GA25"/>
    <mergeCell ref="B22:AM22"/>
    <mergeCell ref="AN22:AW22"/>
    <mergeCell ref="AX22:BI22"/>
    <mergeCell ref="BJ22:BW22"/>
    <mergeCell ref="BX22:CI22"/>
    <mergeCell ref="CJ22:CT22"/>
    <mergeCell ref="CU22:DJ22"/>
    <mergeCell ref="DK22:DX22"/>
    <mergeCell ref="DY22:EJ22"/>
    <mergeCell ref="EK22:EU22"/>
    <mergeCell ref="EV22:FK22"/>
    <mergeCell ref="FL22:GA22"/>
    <mergeCell ref="B23:AM23"/>
    <mergeCell ref="AN23:AW23"/>
    <mergeCell ref="AX23:BI23"/>
    <mergeCell ref="BJ23:BW23"/>
    <mergeCell ref="BX23:CI23"/>
    <mergeCell ref="CJ23:CT23"/>
    <mergeCell ref="CU23:DJ23"/>
    <mergeCell ref="DK23:DX23"/>
    <mergeCell ref="DY23:EJ23"/>
    <mergeCell ref="EK23:EU23"/>
    <mergeCell ref="EV23:FK23"/>
    <mergeCell ref="FL23:GA23"/>
    <mergeCell ref="DY20:EJ20"/>
    <mergeCell ref="EK20:EU20"/>
    <mergeCell ref="EV20:FK20"/>
    <mergeCell ref="FL20:GA20"/>
    <mergeCell ref="B21:F21"/>
    <mergeCell ref="G21:AM21"/>
    <mergeCell ref="AN21:AW21"/>
    <mergeCell ref="AX21:BI21"/>
    <mergeCell ref="BJ21:BW21"/>
    <mergeCell ref="BX21:CI21"/>
    <mergeCell ref="CJ21:CT21"/>
    <mergeCell ref="CU21:DJ21"/>
    <mergeCell ref="DK21:DX21"/>
    <mergeCell ref="DY21:EJ21"/>
    <mergeCell ref="EK21:EU21"/>
    <mergeCell ref="EV21:FK21"/>
    <mergeCell ref="FL21:GA21"/>
    <mergeCell ref="EK18:EU18"/>
    <mergeCell ref="EV18:FK18"/>
    <mergeCell ref="FL18:GA18"/>
    <mergeCell ref="B19:AM19"/>
    <mergeCell ref="AN19:AW19"/>
    <mergeCell ref="AX19:BI19"/>
    <mergeCell ref="BJ19:BW19"/>
    <mergeCell ref="BX19:CI19"/>
    <mergeCell ref="CJ19:CT19"/>
    <mergeCell ref="CU19:DJ19"/>
    <mergeCell ref="DK19:DX19"/>
    <mergeCell ref="DY19:EJ19"/>
    <mergeCell ref="EK19:EU19"/>
    <mergeCell ref="EV19:FK19"/>
    <mergeCell ref="FL19:GA19"/>
    <mergeCell ref="B20:AM20"/>
    <mergeCell ref="AN20:AW20"/>
    <mergeCell ref="AX20:BI20"/>
    <mergeCell ref="BJ20:BW20"/>
    <mergeCell ref="BX20:CI20"/>
    <mergeCell ref="B18:AM18"/>
    <mergeCell ref="AN18:AW18"/>
    <mergeCell ref="AX18:BI18"/>
    <mergeCell ref="BJ18:BW18"/>
    <mergeCell ref="BX18:CI18"/>
    <mergeCell ref="CJ18:CT18"/>
    <mergeCell ref="CU18:DJ18"/>
    <mergeCell ref="DK18:DX18"/>
    <mergeCell ref="DY18:EJ18"/>
    <mergeCell ref="CJ20:CT20"/>
    <mergeCell ref="CU20:DJ20"/>
    <mergeCell ref="DK20:DX20"/>
    <mergeCell ref="CJ13:CT13"/>
    <mergeCell ref="CU13:DJ13"/>
    <mergeCell ref="DK13:DX13"/>
    <mergeCell ref="DY13:EJ13"/>
    <mergeCell ref="EK13:EU13"/>
    <mergeCell ref="EV13:FK13"/>
    <mergeCell ref="FL13:GA13"/>
    <mergeCell ref="B14:GA14"/>
    <mergeCell ref="B15:GA15"/>
    <mergeCell ref="B16:GA16"/>
    <mergeCell ref="B17:F17"/>
    <mergeCell ref="G17:AM17"/>
    <mergeCell ref="AN17:AW17"/>
    <mergeCell ref="AX17:BI17"/>
    <mergeCell ref="BJ17:BW17"/>
    <mergeCell ref="BX17:CI17"/>
    <mergeCell ref="CJ17:CT17"/>
    <mergeCell ref="CU17:DJ17"/>
    <mergeCell ref="DK17:DX17"/>
    <mergeCell ref="DY17:EJ17"/>
    <mergeCell ref="EK17:EU17"/>
    <mergeCell ref="EV17:FK17"/>
    <mergeCell ref="FL17:GA17"/>
    <mergeCell ref="B13:F13"/>
    <mergeCell ref="G13:AM13"/>
    <mergeCell ref="AN13:AW13"/>
    <mergeCell ref="AX13:BI13"/>
    <mergeCell ref="BJ13:BW13"/>
    <mergeCell ref="BX13:CI13"/>
    <mergeCell ref="FU4:GA4"/>
    <mergeCell ref="FU5:GA5"/>
    <mergeCell ref="B6:GA6"/>
    <mergeCell ref="FU7:GA7"/>
    <mergeCell ref="B9:GA9"/>
    <mergeCell ref="B11:F12"/>
    <mergeCell ref="G11:AM12"/>
    <mergeCell ref="AN11:AW12"/>
    <mergeCell ref="AX11:BI12"/>
    <mergeCell ref="BJ11:CT11"/>
    <mergeCell ref="CU11:DJ12"/>
    <mergeCell ref="DK11:EU11"/>
    <mergeCell ref="EV11:FK12"/>
    <mergeCell ref="FL11:GA12"/>
    <mergeCell ref="BJ12:BW12"/>
    <mergeCell ref="BX12:CI12"/>
    <mergeCell ref="CJ12:CT12"/>
    <mergeCell ref="DK12:DX12"/>
    <mergeCell ref="DY12:EJ12"/>
    <mergeCell ref="EK12:EU12"/>
  </mergeCells>
  <pageMargins left="0.19685039370078741" right="0.19685039370078741" top="0.19685039370078741" bottom="0.19685039370078741" header="0.19685039370078741" footer="0.51181102362204722"/>
  <pageSetup paperSize="9" scale="6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форма 6 общая </vt:lpstr>
      <vt:lpstr>'форма 6 общая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itex</cp:lastModifiedBy>
  <cp:lastPrinted>2020-03-12T07:59:42Z</cp:lastPrinted>
  <dcterms:created xsi:type="dcterms:W3CDTF">2020-02-04T05:45:31Z</dcterms:created>
  <dcterms:modified xsi:type="dcterms:W3CDTF">2021-06-15T05:21:39Z</dcterms:modified>
</cp:coreProperties>
</file>